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480" windowHeight="8010" activeTab="2"/>
  </bookViews>
  <sheets>
    <sheet name="Notes" sheetId="3" r:id="rId1"/>
    <sheet name="Alfabetical vs Festival" sheetId="4" r:id="rId2"/>
    <sheet name="Overall" sheetId="5" r:id="rId3"/>
    <sheet name="Thrombi" sheetId="6" r:id="rId4"/>
    <sheet name="Blyde" sheetId="7" r:id="rId5"/>
    <sheet name="Induna" sheetId="8" r:id="rId6"/>
    <sheet name="Ash" sheetId="9" r:id="rId7"/>
    <sheet name="old" sheetId="1" r:id="rId8"/>
  </sheets>
  <calcPr calcId="125725"/>
  <pivotCaches>
    <pivotCache cacheId="0" r:id="rId9"/>
    <pivotCache cacheId="1" r:id="rId10"/>
  </pivotCaches>
</workbook>
</file>

<file path=xl/calcChain.xml><?xml version="1.0" encoding="utf-8"?>
<calcChain xmlns="http://schemas.openxmlformats.org/spreadsheetml/2006/main">
  <c r="E8" i="4"/>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7"/>
  <c r="T8"/>
  <c r="T9"/>
  <c r="T10"/>
  <c r="T11"/>
  <c r="T12"/>
  <c r="T13"/>
  <c r="T14"/>
  <c r="T15"/>
  <c r="T16"/>
  <c r="D16" s="1"/>
  <c r="T17"/>
  <c r="T18"/>
  <c r="T19"/>
  <c r="T20"/>
  <c r="T21"/>
  <c r="T22"/>
  <c r="T23"/>
  <c r="T24"/>
  <c r="T25"/>
  <c r="T26"/>
  <c r="D26" s="1"/>
  <c r="T27"/>
  <c r="T28"/>
  <c r="T29"/>
  <c r="T30"/>
  <c r="T31"/>
  <c r="T32"/>
  <c r="T33"/>
  <c r="T34"/>
  <c r="D34" s="1"/>
  <c r="T35"/>
  <c r="T36"/>
  <c r="T37"/>
  <c r="T38"/>
  <c r="T39"/>
  <c r="T40"/>
  <c r="T41"/>
  <c r="T42"/>
  <c r="T43"/>
  <c r="T44"/>
  <c r="T45"/>
  <c r="T46"/>
  <c r="T47"/>
  <c r="T48"/>
  <c r="T49"/>
  <c r="D49" s="1"/>
  <c r="T50"/>
  <c r="T51"/>
  <c r="T52"/>
  <c r="T53"/>
  <c r="T54"/>
  <c r="T55"/>
  <c r="T56"/>
  <c r="T57"/>
  <c r="T58"/>
  <c r="T59"/>
  <c r="T60"/>
  <c r="T61"/>
  <c r="T62"/>
  <c r="T63"/>
  <c r="T64"/>
  <c r="T65"/>
  <c r="T66"/>
  <c r="T67"/>
  <c r="T68"/>
  <c r="T69"/>
  <c r="T70"/>
  <c r="T71"/>
  <c r="T72"/>
  <c r="T73"/>
  <c r="T74"/>
  <c r="T75"/>
  <c r="T76"/>
  <c r="T77"/>
  <c r="T78"/>
  <c r="T79"/>
  <c r="T80"/>
  <c r="T81"/>
  <c r="T82"/>
  <c r="N4" i="8"/>
  <c r="N5"/>
  <c r="N6"/>
  <c r="N7"/>
  <c r="N8"/>
  <c r="N9"/>
  <c r="N10"/>
  <c r="N11"/>
  <c r="N12"/>
  <c r="N13"/>
  <c r="N15"/>
  <c r="N16"/>
  <c r="N17"/>
  <c r="N18"/>
  <c r="N19"/>
  <c r="N20"/>
  <c r="N21"/>
  <c r="N22"/>
  <c r="N14"/>
  <c r="E46" i="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D36" i="7"/>
  <c r="D35"/>
  <c r="D34"/>
  <c r="D33"/>
  <c r="D32"/>
  <c r="D31"/>
  <c r="D30"/>
  <c r="D29"/>
  <c r="D28"/>
  <c r="D27"/>
  <c r="D26"/>
  <c r="D25"/>
  <c r="D24"/>
  <c r="D23"/>
  <c r="D22"/>
  <c r="D21"/>
  <c r="D20"/>
  <c r="D19"/>
  <c r="D18"/>
  <c r="D17"/>
  <c r="D16"/>
  <c r="D15"/>
  <c r="D14"/>
  <c r="D13"/>
  <c r="D12"/>
  <c r="D11"/>
  <c r="D10"/>
  <c r="D9"/>
  <c r="D8"/>
  <c r="D7"/>
  <c r="D6"/>
  <c r="D5"/>
  <c r="AX124" i="4"/>
  <c r="AX123"/>
  <c r="AX122"/>
  <c r="AX121"/>
  <c r="AX120"/>
  <c r="AX119"/>
  <c r="AX118"/>
  <c r="AX117"/>
  <c r="AX116"/>
  <c r="AX115"/>
  <c r="AX114"/>
  <c r="AX113"/>
  <c r="AX112"/>
  <c r="AX111"/>
  <c r="AX110"/>
  <c r="AX109"/>
  <c r="AX108"/>
  <c r="AX107"/>
  <c r="AX106"/>
  <c r="AX105"/>
  <c r="AX104"/>
  <c r="AX103"/>
  <c r="AX102"/>
  <c r="AX101"/>
  <c r="AX100"/>
  <c r="AX99"/>
  <c r="AX98"/>
  <c r="AX97"/>
  <c r="AX96"/>
  <c r="AX95"/>
  <c r="AX94"/>
  <c r="AX93"/>
  <c r="AX92"/>
  <c r="AX91"/>
  <c r="AX90"/>
  <c r="AX89"/>
  <c r="AX88"/>
  <c r="AX87"/>
  <c r="AX86"/>
  <c r="AX85"/>
  <c r="AX84"/>
  <c r="AX83"/>
  <c r="AX82"/>
  <c r="AX79"/>
  <c r="AX78"/>
  <c r="AX76"/>
  <c r="AX75"/>
  <c r="AX74"/>
  <c r="AX73"/>
  <c r="AX69"/>
  <c r="AX67"/>
  <c r="AX65"/>
  <c r="AX64"/>
  <c r="AX58"/>
  <c r="AX54"/>
  <c r="AX48"/>
  <c r="AX41"/>
  <c r="AX38"/>
  <c r="AX36"/>
  <c r="AX35"/>
  <c r="AX33"/>
  <c r="AX32"/>
  <c r="AX30"/>
  <c r="AX28"/>
  <c r="AX25"/>
  <c r="AX22"/>
  <c r="AX21"/>
  <c r="AX19"/>
  <c r="AX15"/>
  <c r="AX14"/>
  <c r="AX12"/>
  <c r="AS124"/>
  <c r="AS123"/>
  <c r="AS122"/>
  <c r="AS121"/>
  <c r="AS120"/>
  <c r="AS119"/>
  <c r="AS118"/>
  <c r="AS117"/>
  <c r="AS116"/>
  <c r="AS115"/>
  <c r="AS114"/>
  <c r="AS113"/>
  <c r="AS112"/>
  <c r="AS111"/>
  <c r="AS110"/>
  <c r="AS109"/>
  <c r="AS108"/>
  <c r="AS107"/>
  <c r="AS106"/>
  <c r="AS105"/>
  <c r="AS104"/>
  <c r="AS103"/>
  <c r="AS102"/>
  <c r="AS101"/>
  <c r="AS100"/>
  <c r="AS99"/>
  <c r="AS98"/>
  <c r="AS97"/>
  <c r="AS96"/>
  <c r="AS95"/>
  <c r="AS94"/>
  <c r="AS93"/>
  <c r="AS92"/>
  <c r="AS91"/>
  <c r="AS90"/>
  <c r="AS89"/>
  <c r="AS88"/>
  <c r="AS87"/>
  <c r="AS86"/>
  <c r="AS85"/>
  <c r="AS84"/>
  <c r="AS83"/>
  <c r="AS82"/>
  <c r="AS79"/>
  <c r="AS78"/>
  <c r="AS76"/>
  <c r="AS75"/>
  <c r="AS74"/>
  <c r="AS73"/>
  <c r="AS69"/>
  <c r="AS67"/>
  <c r="AS65"/>
  <c r="AS64"/>
  <c r="AS58"/>
  <c r="AS54"/>
  <c r="AS48"/>
  <c r="AS41"/>
  <c r="AS38"/>
  <c r="AS36"/>
  <c r="AS35"/>
  <c r="AS33"/>
  <c r="AS32"/>
  <c r="AS30"/>
  <c r="AS28"/>
  <c r="AS25"/>
  <c r="AS22"/>
  <c r="AS21"/>
  <c r="AS19"/>
  <c r="AS15"/>
  <c r="AS14"/>
  <c r="AS12"/>
  <c r="AN124"/>
  <c r="AN123"/>
  <c r="AN122"/>
  <c r="AN121"/>
  <c r="AN120"/>
  <c r="AN119"/>
  <c r="AN118"/>
  <c r="AN117"/>
  <c r="AN116"/>
  <c r="AN115"/>
  <c r="AN114"/>
  <c r="AN113"/>
  <c r="AN112"/>
  <c r="AN111"/>
  <c r="AN110"/>
  <c r="AN109"/>
  <c r="AN108"/>
  <c r="AN107"/>
  <c r="AN106"/>
  <c r="AN105"/>
  <c r="AN104"/>
  <c r="AN103"/>
  <c r="AN102"/>
  <c r="AN101"/>
  <c r="AN100"/>
  <c r="AN99"/>
  <c r="AN98"/>
  <c r="AN97"/>
  <c r="AN96"/>
  <c r="AN95"/>
  <c r="AN94"/>
  <c r="AN93"/>
  <c r="AN92"/>
  <c r="AN91"/>
  <c r="AN90"/>
  <c r="AN89"/>
  <c r="AN88"/>
  <c r="AN87"/>
  <c r="AN86"/>
  <c r="AN85"/>
  <c r="AN84"/>
  <c r="AN83"/>
  <c r="AN82"/>
  <c r="AN79"/>
  <c r="AN78"/>
  <c r="AN76"/>
  <c r="AN75"/>
  <c r="AN74"/>
  <c r="AN73"/>
  <c r="AN69"/>
  <c r="AN67"/>
  <c r="AN65"/>
  <c r="AN64"/>
  <c r="AN58"/>
  <c r="AN54"/>
  <c r="AN48"/>
  <c r="AN41"/>
  <c r="AN38"/>
  <c r="AN36"/>
  <c r="AN35"/>
  <c r="AN33"/>
  <c r="AN32"/>
  <c r="AN30"/>
  <c r="AN28"/>
  <c r="AN25"/>
  <c r="AN22"/>
  <c r="AN21"/>
  <c r="AN19"/>
  <c r="AN15"/>
  <c r="AN14"/>
  <c r="AN12"/>
  <c r="AI124"/>
  <c r="AI123"/>
  <c r="AI122"/>
  <c r="AI121"/>
  <c r="AI120"/>
  <c r="AI119"/>
  <c r="AI118"/>
  <c r="AI117"/>
  <c r="AI116"/>
  <c r="AI115"/>
  <c r="AI114"/>
  <c r="AI113"/>
  <c r="AI112"/>
  <c r="AI111"/>
  <c r="AI110"/>
  <c r="AI109"/>
  <c r="AI108"/>
  <c r="AI107"/>
  <c r="AI106"/>
  <c r="AI105"/>
  <c r="AI104"/>
  <c r="AI103"/>
  <c r="AI102"/>
  <c r="AI101"/>
  <c r="AI100"/>
  <c r="AI99"/>
  <c r="AI98"/>
  <c r="AI97"/>
  <c r="AI96"/>
  <c r="AI95"/>
  <c r="AI94"/>
  <c r="AI93"/>
  <c r="AI92"/>
  <c r="AI91"/>
  <c r="AI90"/>
  <c r="AI89"/>
  <c r="AI88"/>
  <c r="AI87"/>
  <c r="AI86"/>
  <c r="AI85"/>
  <c r="AI84"/>
  <c r="AI83"/>
  <c r="AI82"/>
  <c r="AI79"/>
  <c r="AI78"/>
  <c r="AI76"/>
  <c r="AI75"/>
  <c r="AI74"/>
  <c r="AI73"/>
  <c r="AI69"/>
  <c r="AI67"/>
  <c r="AI65"/>
  <c r="AI64"/>
  <c r="AI58"/>
  <c r="AI54"/>
  <c r="AI48"/>
  <c r="AI41"/>
  <c r="AI38"/>
  <c r="AI36"/>
  <c r="AI35"/>
  <c r="AI33"/>
  <c r="AI32"/>
  <c r="AI30"/>
  <c r="AI28"/>
  <c r="AI25"/>
  <c r="AI22"/>
  <c r="AI21"/>
  <c r="AI19"/>
  <c r="AI15"/>
  <c r="AI14"/>
  <c r="AI12"/>
  <c r="AD124"/>
  <c r="AD123"/>
  <c r="AD122"/>
  <c r="AD121"/>
  <c r="AD120"/>
  <c r="AD119"/>
  <c r="AD118"/>
  <c r="AD117"/>
  <c r="AD116"/>
  <c r="AD115"/>
  <c r="AD114"/>
  <c r="AD113"/>
  <c r="AD112"/>
  <c r="AD111"/>
  <c r="AD110"/>
  <c r="AD109"/>
  <c r="AD108"/>
  <c r="AD107"/>
  <c r="AD106"/>
  <c r="AD105"/>
  <c r="AD104"/>
  <c r="AD103"/>
  <c r="AD102"/>
  <c r="AD101"/>
  <c r="AD100"/>
  <c r="AD99"/>
  <c r="AD98"/>
  <c r="AD97"/>
  <c r="AD96"/>
  <c r="AD95"/>
  <c r="AD94"/>
  <c r="AD93"/>
  <c r="AD92"/>
  <c r="AD91"/>
  <c r="AD90"/>
  <c r="AD89"/>
  <c r="AD88"/>
  <c r="AD87"/>
  <c r="AD86"/>
  <c r="AD85"/>
  <c r="AD84"/>
  <c r="AD83"/>
  <c r="AD82"/>
  <c r="AD79"/>
  <c r="AD78"/>
  <c r="AD76"/>
  <c r="AD75"/>
  <c r="AD74"/>
  <c r="AD73"/>
  <c r="AD69"/>
  <c r="AD67"/>
  <c r="AD65"/>
  <c r="AD64"/>
  <c r="AD58"/>
  <c r="AD54"/>
  <c r="AD48"/>
  <c r="AD41"/>
  <c r="AD38"/>
  <c r="AD36"/>
  <c r="AD35"/>
  <c r="AD33"/>
  <c r="AD32"/>
  <c r="AD30"/>
  <c r="AD28"/>
  <c r="AD25"/>
  <c r="AD22"/>
  <c r="AD21"/>
  <c r="AD19"/>
  <c r="AD15"/>
  <c r="AD14"/>
  <c r="AD12"/>
  <c r="Y12"/>
  <c r="Y14"/>
  <c r="Y15"/>
  <c r="Y19"/>
  <c r="Y21"/>
  <c r="Y22"/>
  <c r="Y25"/>
  <c r="Y28"/>
  <c r="Y30"/>
  <c r="Y32"/>
  <c r="Y33"/>
  <c r="Y35"/>
  <c r="Y36"/>
  <c r="Y38"/>
  <c r="Y41"/>
  <c r="Y48"/>
  <c r="Y54"/>
  <c r="Y58"/>
  <c r="Y64"/>
  <c r="Y65"/>
  <c r="Y67"/>
  <c r="Y69"/>
  <c r="Y73"/>
  <c r="Y74"/>
  <c r="Y75"/>
  <c r="Y76"/>
  <c r="Y78"/>
  <c r="Y79"/>
  <c r="Y82"/>
  <c r="Y83"/>
  <c r="Y84"/>
  <c r="Y7"/>
  <c r="AW81"/>
  <c r="AX81" s="1"/>
  <c r="AW80"/>
  <c r="AX80" s="1"/>
  <c r="AW77"/>
  <c r="AX77" s="1"/>
  <c r="AW72"/>
  <c r="AX72" s="1"/>
  <c r="AW71"/>
  <c r="AX71" s="1"/>
  <c r="AW70"/>
  <c r="AX70" s="1"/>
  <c r="AW68"/>
  <c r="AX68" s="1"/>
  <c r="AW66"/>
  <c r="AX66" s="1"/>
  <c r="AW63"/>
  <c r="AX63" s="1"/>
  <c r="AW62"/>
  <c r="AX62" s="1"/>
  <c r="AW61"/>
  <c r="AX61" s="1"/>
  <c r="AW60"/>
  <c r="AX60" s="1"/>
  <c r="AW59"/>
  <c r="AX59" s="1"/>
  <c r="AW57"/>
  <c r="AX57" s="1"/>
  <c r="AW56"/>
  <c r="AX56" s="1"/>
  <c r="AW55"/>
  <c r="AX55" s="1"/>
  <c r="AW53"/>
  <c r="AX53" s="1"/>
  <c r="AW52"/>
  <c r="AX52" s="1"/>
  <c r="AW51"/>
  <c r="AX51" s="1"/>
  <c r="AW50"/>
  <c r="AX50" s="1"/>
  <c r="AW47"/>
  <c r="AX47" s="1"/>
  <c r="AW46"/>
  <c r="AX46" s="1"/>
  <c r="AW45"/>
  <c r="AX45" s="1"/>
  <c r="AW44"/>
  <c r="AX44" s="1"/>
  <c r="AW43"/>
  <c r="AX43" s="1"/>
  <c r="AW42"/>
  <c r="AX42" s="1"/>
  <c r="AW40"/>
  <c r="AX40" s="1"/>
  <c r="AW39"/>
  <c r="AX39" s="1"/>
  <c r="AW37"/>
  <c r="AX37" s="1"/>
  <c r="AW31"/>
  <c r="AX31" s="1"/>
  <c r="AW29"/>
  <c r="AX29" s="1"/>
  <c r="AW27"/>
  <c r="AX27" s="1"/>
  <c r="AW24"/>
  <c r="AX24" s="1"/>
  <c r="AW23"/>
  <c r="AX23" s="1"/>
  <c r="AW20"/>
  <c r="AX20" s="1"/>
  <c r="AW18"/>
  <c r="AX18" s="1"/>
  <c r="AW17"/>
  <c r="AX17" s="1"/>
  <c r="AW13"/>
  <c r="AX13" s="1"/>
  <c r="AW11"/>
  <c r="AX11" s="1"/>
  <c r="AW10"/>
  <c r="AX10" s="1"/>
  <c r="AW9"/>
  <c r="AX9" s="1"/>
  <c r="AW8"/>
  <c r="AX8" s="1"/>
  <c r="AW7"/>
  <c r="AX7" s="1"/>
  <c r="AR81"/>
  <c r="AS81" s="1"/>
  <c r="AR80"/>
  <c r="AS80" s="1"/>
  <c r="AR77"/>
  <c r="AS77" s="1"/>
  <c r="AR72"/>
  <c r="AS72" s="1"/>
  <c r="AR71"/>
  <c r="AS71" s="1"/>
  <c r="AR70"/>
  <c r="AS70" s="1"/>
  <c r="AR68"/>
  <c r="AS68" s="1"/>
  <c r="AR66"/>
  <c r="AS66" s="1"/>
  <c r="AR63"/>
  <c r="AS63" s="1"/>
  <c r="AR62"/>
  <c r="AS62" s="1"/>
  <c r="AR61"/>
  <c r="AS61" s="1"/>
  <c r="AR60"/>
  <c r="AS60" s="1"/>
  <c r="AR59"/>
  <c r="AS59" s="1"/>
  <c r="AR57"/>
  <c r="AS57" s="1"/>
  <c r="AR56"/>
  <c r="AS56" s="1"/>
  <c r="AR55"/>
  <c r="AS55" s="1"/>
  <c r="AR53"/>
  <c r="AS53" s="1"/>
  <c r="AR52"/>
  <c r="AS52" s="1"/>
  <c r="AR51"/>
  <c r="AS51" s="1"/>
  <c r="AR50"/>
  <c r="AS50" s="1"/>
  <c r="AR47"/>
  <c r="AS47" s="1"/>
  <c r="AR46"/>
  <c r="AS46" s="1"/>
  <c r="AR45"/>
  <c r="AS45" s="1"/>
  <c r="AR44"/>
  <c r="AS44" s="1"/>
  <c r="AR43"/>
  <c r="AS43" s="1"/>
  <c r="AR42"/>
  <c r="AS42" s="1"/>
  <c r="AR40"/>
  <c r="AS40" s="1"/>
  <c r="AR39"/>
  <c r="AS39" s="1"/>
  <c r="AR37"/>
  <c r="AS37" s="1"/>
  <c r="AR31"/>
  <c r="AS31" s="1"/>
  <c r="AR29"/>
  <c r="AS29" s="1"/>
  <c r="AR27"/>
  <c r="AS27" s="1"/>
  <c r="AR24"/>
  <c r="AS24" s="1"/>
  <c r="AR23"/>
  <c r="AS23" s="1"/>
  <c r="AR20"/>
  <c r="AS20" s="1"/>
  <c r="AR18"/>
  <c r="AS18" s="1"/>
  <c r="AR17"/>
  <c r="AS17" s="1"/>
  <c r="AR13"/>
  <c r="AS13" s="1"/>
  <c r="AR11"/>
  <c r="AS11" s="1"/>
  <c r="AR10"/>
  <c r="AS10" s="1"/>
  <c r="AR9"/>
  <c r="AS9" s="1"/>
  <c r="AR8"/>
  <c r="AS8" s="1"/>
  <c r="AR7"/>
  <c r="AS7" s="1"/>
  <c r="AM81"/>
  <c r="AN81" s="1"/>
  <c r="AM80"/>
  <c r="AN80" s="1"/>
  <c r="AM77"/>
  <c r="AN77" s="1"/>
  <c r="AM72"/>
  <c r="AN72" s="1"/>
  <c r="AM71"/>
  <c r="AN71" s="1"/>
  <c r="AM70"/>
  <c r="AN70" s="1"/>
  <c r="AM68"/>
  <c r="AN68" s="1"/>
  <c r="AM66"/>
  <c r="AN66" s="1"/>
  <c r="AM63"/>
  <c r="AN63" s="1"/>
  <c r="AM62"/>
  <c r="AN62" s="1"/>
  <c r="AM61"/>
  <c r="AN61" s="1"/>
  <c r="AM60"/>
  <c r="AN60" s="1"/>
  <c r="AM59"/>
  <c r="AN59" s="1"/>
  <c r="AM57"/>
  <c r="AN57" s="1"/>
  <c r="AM56"/>
  <c r="AN56" s="1"/>
  <c r="AM55"/>
  <c r="AN55" s="1"/>
  <c r="AM53"/>
  <c r="AN53" s="1"/>
  <c r="AM52"/>
  <c r="AN52" s="1"/>
  <c r="AM51"/>
  <c r="AN51" s="1"/>
  <c r="AM50"/>
  <c r="AN50" s="1"/>
  <c r="AM47"/>
  <c r="AN47" s="1"/>
  <c r="AM46"/>
  <c r="AN46" s="1"/>
  <c r="AM45"/>
  <c r="AN45" s="1"/>
  <c r="AM44"/>
  <c r="AN44" s="1"/>
  <c r="AM43"/>
  <c r="AN43" s="1"/>
  <c r="AM42"/>
  <c r="AN42" s="1"/>
  <c r="AM40"/>
  <c r="AN40" s="1"/>
  <c r="AM39"/>
  <c r="AN39" s="1"/>
  <c r="AM37"/>
  <c r="AN37" s="1"/>
  <c r="AM31"/>
  <c r="AN31" s="1"/>
  <c r="AM29"/>
  <c r="AN29" s="1"/>
  <c r="AM27"/>
  <c r="AN27" s="1"/>
  <c r="AM24"/>
  <c r="AN24" s="1"/>
  <c r="AM23"/>
  <c r="AN23" s="1"/>
  <c r="AM20"/>
  <c r="AN20" s="1"/>
  <c r="AM18"/>
  <c r="AN18" s="1"/>
  <c r="AM17"/>
  <c r="AN17" s="1"/>
  <c r="AM13"/>
  <c r="AN13" s="1"/>
  <c r="AM11"/>
  <c r="AN11" s="1"/>
  <c r="AM10"/>
  <c r="AN10" s="1"/>
  <c r="AM9"/>
  <c r="AN9" s="1"/>
  <c r="AM8"/>
  <c r="AN8" s="1"/>
  <c r="AM7"/>
  <c r="AN7" s="1"/>
  <c r="AH81"/>
  <c r="AI81" s="1"/>
  <c r="AH80"/>
  <c r="AI80" s="1"/>
  <c r="AH77"/>
  <c r="AI77" s="1"/>
  <c r="AH72"/>
  <c r="AI72" s="1"/>
  <c r="AH71"/>
  <c r="AI71" s="1"/>
  <c r="AH70"/>
  <c r="AI70" s="1"/>
  <c r="AH68"/>
  <c r="AI68" s="1"/>
  <c r="AH66"/>
  <c r="AI66" s="1"/>
  <c r="AH63"/>
  <c r="AI63" s="1"/>
  <c r="AH62"/>
  <c r="AI62" s="1"/>
  <c r="AH61"/>
  <c r="AI61" s="1"/>
  <c r="AH60"/>
  <c r="AI60" s="1"/>
  <c r="AH59"/>
  <c r="AI59" s="1"/>
  <c r="AH57"/>
  <c r="AI57" s="1"/>
  <c r="AH56"/>
  <c r="AI56" s="1"/>
  <c r="AH55"/>
  <c r="AI55" s="1"/>
  <c r="AH53"/>
  <c r="AI53" s="1"/>
  <c r="AH52"/>
  <c r="AI52" s="1"/>
  <c r="AH51"/>
  <c r="AI51" s="1"/>
  <c r="AH50"/>
  <c r="AI50" s="1"/>
  <c r="AH47"/>
  <c r="AI47" s="1"/>
  <c r="AH46"/>
  <c r="AI46" s="1"/>
  <c r="AH45"/>
  <c r="AI45" s="1"/>
  <c r="AH44"/>
  <c r="AI44" s="1"/>
  <c r="AH43"/>
  <c r="AI43" s="1"/>
  <c r="AH42"/>
  <c r="AI42" s="1"/>
  <c r="AH40"/>
  <c r="AI40" s="1"/>
  <c r="AH39"/>
  <c r="AI39" s="1"/>
  <c r="AH37"/>
  <c r="AI37" s="1"/>
  <c r="AH31"/>
  <c r="AI31" s="1"/>
  <c r="AH29"/>
  <c r="AI29" s="1"/>
  <c r="AH27"/>
  <c r="AI27" s="1"/>
  <c r="AH24"/>
  <c r="AI24" s="1"/>
  <c r="AH23"/>
  <c r="AI23" s="1"/>
  <c r="AH20"/>
  <c r="AI20" s="1"/>
  <c r="AH18"/>
  <c r="AI18" s="1"/>
  <c r="AH17"/>
  <c r="AI17" s="1"/>
  <c r="AH13"/>
  <c r="AI13" s="1"/>
  <c r="AH11"/>
  <c r="AI11" s="1"/>
  <c r="AH10"/>
  <c r="AI10" s="1"/>
  <c r="AH9"/>
  <c r="AI9" s="1"/>
  <c r="AH8"/>
  <c r="AI8" s="1"/>
  <c r="AH7"/>
  <c r="AI7" s="1"/>
  <c r="AC81"/>
  <c r="AD81" s="1"/>
  <c r="AC80"/>
  <c r="AD80" s="1"/>
  <c r="AC77"/>
  <c r="AD77" s="1"/>
  <c r="AC72"/>
  <c r="AD72" s="1"/>
  <c r="AC71"/>
  <c r="AD71" s="1"/>
  <c r="AC70"/>
  <c r="AD70" s="1"/>
  <c r="AC68"/>
  <c r="AD68" s="1"/>
  <c r="AC66"/>
  <c r="AD66" s="1"/>
  <c r="AC63"/>
  <c r="AD63" s="1"/>
  <c r="AC62"/>
  <c r="AD62" s="1"/>
  <c r="AC61"/>
  <c r="AD61" s="1"/>
  <c r="AC60"/>
  <c r="AD60" s="1"/>
  <c r="AC59"/>
  <c r="AD59" s="1"/>
  <c r="AC57"/>
  <c r="AD57" s="1"/>
  <c r="AC56"/>
  <c r="AD56" s="1"/>
  <c r="AC55"/>
  <c r="AD55" s="1"/>
  <c r="AC53"/>
  <c r="AD53" s="1"/>
  <c r="AC52"/>
  <c r="AD52" s="1"/>
  <c r="AC51"/>
  <c r="AD51" s="1"/>
  <c r="AC50"/>
  <c r="AD50" s="1"/>
  <c r="AC47"/>
  <c r="AD47" s="1"/>
  <c r="AC46"/>
  <c r="AD46" s="1"/>
  <c r="AC45"/>
  <c r="AD45" s="1"/>
  <c r="AC44"/>
  <c r="AD44" s="1"/>
  <c r="AC43"/>
  <c r="AD43" s="1"/>
  <c r="AC42"/>
  <c r="AD42" s="1"/>
  <c r="AC40"/>
  <c r="AD40" s="1"/>
  <c r="AC39"/>
  <c r="AD39" s="1"/>
  <c r="AC37"/>
  <c r="AD37" s="1"/>
  <c r="AC31"/>
  <c r="AD31" s="1"/>
  <c r="AC29"/>
  <c r="AD29" s="1"/>
  <c r="AC27"/>
  <c r="AD27" s="1"/>
  <c r="AC24"/>
  <c r="AD24" s="1"/>
  <c r="AC23"/>
  <c r="AD23" s="1"/>
  <c r="AC20"/>
  <c r="AD20" s="1"/>
  <c r="AC18"/>
  <c r="AD18" s="1"/>
  <c r="AC17"/>
  <c r="AD17" s="1"/>
  <c r="AC13"/>
  <c r="AD13" s="1"/>
  <c r="AC11"/>
  <c r="AD11" s="1"/>
  <c r="AC10"/>
  <c r="AD10" s="1"/>
  <c r="AC9"/>
  <c r="AD9" s="1"/>
  <c r="AC8"/>
  <c r="AD8" s="1"/>
  <c r="AC7"/>
  <c r="AD7" s="1"/>
  <c r="X81"/>
  <c r="Y81" s="1"/>
  <c r="X80"/>
  <c r="Y80" s="1"/>
  <c r="X77"/>
  <c r="Y77" s="1"/>
  <c r="X72"/>
  <c r="Y72" s="1"/>
  <c r="X71"/>
  <c r="Y71" s="1"/>
  <c r="X70"/>
  <c r="Y70" s="1"/>
  <c r="X68"/>
  <c r="Y68" s="1"/>
  <c r="X66"/>
  <c r="Y66" s="1"/>
  <c r="X63"/>
  <c r="Y63" s="1"/>
  <c r="X62"/>
  <c r="Y62" s="1"/>
  <c r="X61"/>
  <c r="Y61" s="1"/>
  <c r="X60"/>
  <c r="Y60" s="1"/>
  <c r="X59"/>
  <c r="Y59" s="1"/>
  <c r="X57"/>
  <c r="Y57" s="1"/>
  <c r="X56"/>
  <c r="Y56" s="1"/>
  <c r="X55"/>
  <c r="Y55" s="1"/>
  <c r="X53"/>
  <c r="Y53" s="1"/>
  <c r="X52"/>
  <c r="Y52" s="1"/>
  <c r="X51"/>
  <c r="Y51" s="1"/>
  <c r="X50"/>
  <c r="Y50" s="1"/>
  <c r="X47"/>
  <c r="Y47" s="1"/>
  <c r="X46"/>
  <c r="Y46" s="1"/>
  <c r="X45"/>
  <c r="Y45" s="1"/>
  <c r="X44"/>
  <c r="Y44" s="1"/>
  <c r="X43"/>
  <c r="Y43" s="1"/>
  <c r="X42"/>
  <c r="Y42" s="1"/>
  <c r="X40"/>
  <c r="Y40" s="1"/>
  <c r="X39"/>
  <c r="Y39" s="1"/>
  <c r="X37"/>
  <c r="Y37" s="1"/>
  <c r="X31"/>
  <c r="Y31" s="1"/>
  <c r="X29"/>
  <c r="Y29" s="1"/>
  <c r="X27"/>
  <c r="Y27" s="1"/>
  <c r="X24"/>
  <c r="Y24" s="1"/>
  <c r="X23"/>
  <c r="Y23" s="1"/>
  <c r="X20"/>
  <c r="Y20" s="1"/>
  <c r="X18"/>
  <c r="Y18" s="1"/>
  <c r="X17"/>
  <c r="Y17" s="1"/>
  <c r="X13"/>
  <c r="Y13" s="1"/>
  <c r="X11"/>
  <c r="Y11" s="1"/>
  <c r="X10"/>
  <c r="Y10" s="1"/>
  <c r="X9"/>
  <c r="Y9" s="1"/>
  <c r="X8"/>
  <c r="Y8" s="1"/>
  <c r="O8"/>
  <c r="D8" s="1"/>
  <c r="O10"/>
  <c r="D10" s="1"/>
  <c r="O11"/>
  <c r="D11" s="1"/>
  <c r="O17"/>
  <c r="O18"/>
  <c r="D18" s="1"/>
  <c r="O23"/>
  <c r="O24"/>
  <c r="D24" s="1"/>
  <c r="O27"/>
  <c r="O29"/>
  <c r="D29" s="1"/>
  <c r="O30"/>
  <c r="D30" s="1"/>
  <c r="O31"/>
  <c r="D31" s="1"/>
  <c r="O33"/>
  <c r="O35"/>
  <c r="D35" s="1"/>
  <c r="O37"/>
  <c r="O40"/>
  <c r="D40" s="1"/>
  <c r="O41"/>
  <c r="O44"/>
  <c r="D44" s="1"/>
  <c r="O45"/>
  <c r="O47"/>
  <c r="D47" s="1"/>
  <c r="O51"/>
  <c r="O52"/>
  <c r="D52" s="1"/>
  <c r="O53"/>
  <c r="O55"/>
  <c r="D55" s="1"/>
  <c r="O56"/>
  <c r="D56" s="1"/>
  <c r="O57"/>
  <c r="D57" s="1"/>
  <c r="O58"/>
  <c r="D58" s="1"/>
  <c r="O60"/>
  <c r="D60" s="1"/>
  <c r="O62"/>
  <c r="D62" s="1"/>
  <c r="O63"/>
  <c r="D63" s="1"/>
  <c r="O64"/>
  <c r="D64" s="1"/>
  <c r="O66"/>
  <c r="D66" s="1"/>
  <c r="O69"/>
  <c r="O70"/>
  <c r="D70" s="1"/>
  <c r="O72"/>
  <c r="D72" s="1"/>
  <c r="O73"/>
  <c r="D73" s="1"/>
  <c r="O74"/>
  <c r="D74" s="1"/>
  <c r="O75"/>
  <c r="D75" s="1"/>
  <c r="O76"/>
  <c r="D76" s="1"/>
  <c r="O80"/>
  <c r="D80" s="1"/>
  <c r="O81"/>
  <c r="T7"/>
  <c r="N36"/>
  <c r="O36" s="1"/>
  <c r="D36" s="1"/>
  <c r="I55"/>
  <c r="N78"/>
  <c r="O78" s="1"/>
  <c r="D78" s="1"/>
  <c r="I17"/>
  <c r="I47"/>
  <c r="I37"/>
  <c r="N25"/>
  <c r="O25" s="1"/>
  <c r="N54"/>
  <c r="O54" s="1"/>
  <c r="D54" s="1"/>
  <c r="I60"/>
  <c r="I63"/>
  <c r="N15"/>
  <c r="O15" s="1"/>
  <c r="I62"/>
  <c r="I40"/>
  <c r="I53"/>
  <c r="I29"/>
  <c r="I57"/>
  <c r="N65"/>
  <c r="O65" s="1"/>
  <c r="N32"/>
  <c r="O32" s="1"/>
  <c r="D32" s="1"/>
  <c r="N21"/>
  <c r="O21" s="1"/>
  <c r="N28"/>
  <c r="O28" s="1"/>
  <c r="D28" s="1"/>
  <c r="N67"/>
  <c r="O67" s="1"/>
  <c r="N79"/>
  <c r="O79" s="1"/>
  <c r="D79" s="1"/>
  <c r="N12"/>
  <c r="O12" s="1"/>
  <c r="D12" s="1"/>
  <c r="N48"/>
  <c r="O48" s="1"/>
  <c r="D48" s="1"/>
  <c r="I70"/>
  <c r="I10"/>
  <c r="I81"/>
  <c r="I56"/>
  <c r="N14"/>
  <c r="O14" s="1"/>
  <c r="D14" s="1"/>
  <c r="N22"/>
  <c r="O22" s="1"/>
  <c r="D22" s="1"/>
  <c r="I8"/>
  <c r="I44"/>
  <c r="I80"/>
  <c r="I18"/>
  <c r="N82"/>
  <c r="O82" s="1"/>
  <c r="D82" s="1"/>
  <c r="I31"/>
  <c r="I66"/>
  <c r="I45"/>
  <c r="N38"/>
  <c r="O38" s="1"/>
  <c r="D38" s="1"/>
  <c r="I27"/>
  <c r="N19"/>
  <c r="O19" s="1"/>
  <c r="I11"/>
  <c r="I72"/>
  <c r="I51"/>
  <c r="I52"/>
  <c r="I23"/>
  <c r="I24"/>
  <c r="N43"/>
  <c r="O43" s="1"/>
  <c r="D43" s="1"/>
  <c r="I43"/>
  <c r="N9"/>
  <c r="O9" s="1"/>
  <c r="D9" s="1"/>
  <c r="I9"/>
  <c r="N59"/>
  <c r="O59" s="1"/>
  <c r="D59" s="1"/>
  <c r="I59"/>
  <c r="N77"/>
  <c r="O77" s="1"/>
  <c r="D77" s="1"/>
  <c r="I77"/>
  <c r="N13"/>
  <c r="O13" s="1"/>
  <c r="D13" s="1"/>
  <c r="I13"/>
  <c r="N39"/>
  <c r="O39" s="1"/>
  <c r="D39" s="1"/>
  <c r="I39"/>
  <c r="N46"/>
  <c r="O46" s="1"/>
  <c r="D46" s="1"/>
  <c r="I46"/>
  <c r="N20"/>
  <c r="O20" s="1"/>
  <c r="D20" s="1"/>
  <c r="I20"/>
  <c r="N50"/>
  <c r="O50" s="1"/>
  <c r="D50" s="1"/>
  <c r="I50"/>
  <c r="N42"/>
  <c r="O42" s="1"/>
  <c r="D42" s="1"/>
  <c r="I42"/>
  <c r="N68"/>
  <c r="O68" s="1"/>
  <c r="D68" s="1"/>
  <c r="I68"/>
  <c r="N7"/>
  <c r="O7" s="1"/>
  <c r="I7"/>
  <c r="N61"/>
  <c r="O61" s="1"/>
  <c r="D61" s="1"/>
  <c r="I61"/>
  <c r="N71"/>
  <c r="O71" s="1"/>
  <c r="D71" s="1"/>
  <c r="I71"/>
  <c r="U78" i="1"/>
  <c r="U11"/>
  <c r="U13"/>
  <c r="U27"/>
  <c r="U29"/>
  <c r="U49"/>
  <c r="U57"/>
  <c r="U72"/>
  <c r="U73"/>
  <c r="U74"/>
  <c r="U77"/>
  <c r="D19" i="4" l="1"/>
  <c r="D67"/>
  <c r="D21"/>
  <c r="D65"/>
  <c r="D15"/>
  <c r="D25"/>
  <c r="D81"/>
  <c r="D69"/>
  <c r="D53"/>
  <c r="D51"/>
  <c r="D45"/>
  <c r="D41"/>
  <c r="D37"/>
  <c r="D33"/>
  <c r="D27"/>
  <c r="D23"/>
  <c r="D17"/>
  <c r="D7"/>
  <c r="D68" i="1"/>
  <c r="D43"/>
  <c r="D25"/>
  <c r="D69"/>
  <c r="D70"/>
  <c r="D71"/>
  <c r="D35"/>
  <c r="D41"/>
  <c r="D37"/>
  <c r="D42"/>
  <c r="D26"/>
  <c r="D64"/>
  <c r="D34"/>
  <c r="D22"/>
  <c r="D21"/>
  <c r="D28"/>
  <c r="D53"/>
  <c r="D32"/>
  <c r="D62"/>
  <c r="D55"/>
  <c r="D36"/>
  <c r="D30"/>
  <c r="D63"/>
  <c r="D24"/>
  <c r="D23"/>
  <c r="D54"/>
  <c r="D66"/>
  <c r="D40"/>
  <c r="D52"/>
  <c r="D59"/>
  <c r="D56"/>
  <c r="D58"/>
  <c r="D31"/>
  <c r="P47"/>
  <c r="D47" s="1"/>
  <c r="P48"/>
  <c r="D48" s="1"/>
  <c r="P61"/>
  <c r="D61" s="1"/>
  <c r="P27"/>
  <c r="D27" s="1"/>
  <c r="P29"/>
  <c r="D29" s="1"/>
  <c r="P33"/>
  <c r="D33" s="1"/>
  <c r="P10"/>
  <c r="D10" s="1"/>
  <c r="P8"/>
  <c r="D8" s="1"/>
  <c r="P9"/>
  <c r="D9" s="1"/>
  <c r="P38"/>
  <c r="D38" s="1"/>
  <c r="P12"/>
  <c r="D12" s="1"/>
  <c r="P39"/>
  <c r="D39" s="1"/>
  <c r="P44"/>
  <c r="D44" s="1"/>
  <c r="P13"/>
  <c r="D13" s="1"/>
  <c r="P11"/>
  <c r="D11" s="1"/>
  <c r="P45"/>
  <c r="D45" s="1"/>
  <c r="P46"/>
  <c r="D46" s="1"/>
  <c r="P14"/>
  <c r="D14" s="1"/>
  <c r="P16"/>
  <c r="D16" s="1"/>
  <c r="P49"/>
  <c r="D49" s="1"/>
  <c r="P50"/>
  <c r="D50" s="1"/>
  <c r="P51"/>
  <c r="D51" s="1"/>
  <c r="P15"/>
  <c r="D15" s="1"/>
  <c r="P17"/>
  <c r="D17" s="1"/>
  <c r="P19"/>
  <c r="D19" s="1"/>
  <c r="P57"/>
  <c r="D57" s="1"/>
  <c r="P60"/>
  <c r="D60" s="1"/>
  <c r="P65"/>
  <c r="D65" s="1"/>
  <c r="P18"/>
  <c r="D18" s="1"/>
  <c r="P67"/>
  <c r="D67" s="1"/>
  <c r="P20"/>
  <c r="D20" s="1"/>
  <c r="P7"/>
  <c r="D7" s="1"/>
  <c r="J22"/>
  <c r="J23"/>
  <c r="J25"/>
  <c r="J24"/>
  <c r="J26"/>
  <c r="J7"/>
  <c r="J11"/>
  <c r="J28"/>
  <c r="J30"/>
  <c r="J9"/>
  <c r="J31"/>
  <c r="J32"/>
  <c r="J14"/>
  <c r="J35"/>
  <c r="J34"/>
  <c r="J13"/>
  <c r="J36"/>
  <c r="J37"/>
  <c r="J12"/>
  <c r="J10"/>
  <c r="J40"/>
  <c r="J41"/>
  <c r="J42"/>
  <c r="J43"/>
  <c r="J52"/>
  <c r="J18"/>
  <c r="J53"/>
  <c r="J54"/>
  <c r="J55"/>
  <c r="J56"/>
  <c r="J15"/>
  <c r="J17"/>
  <c r="J58"/>
  <c r="J59"/>
  <c r="J62"/>
  <c r="J63"/>
  <c r="J20"/>
  <c r="J16"/>
  <c r="J64"/>
  <c r="J19"/>
  <c r="J66"/>
  <c r="J8"/>
  <c r="J21"/>
</calcChain>
</file>

<file path=xl/comments1.xml><?xml version="1.0" encoding="utf-8"?>
<comments xmlns="http://schemas.openxmlformats.org/spreadsheetml/2006/main">
  <authors>
    <author>user</author>
  </authors>
  <commentList>
    <comment ref="H5" authorId="0">
      <text>
        <r>
          <rPr>
            <b/>
            <sz val="9"/>
            <color indexed="81"/>
            <rFont val="Tahoma"/>
            <charset val="1"/>
          </rPr>
          <t>user:</t>
        </r>
        <r>
          <rPr>
            <sz val="9"/>
            <color indexed="81"/>
            <rFont val="Tahoma"/>
            <charset val="1"/>
          </rPr>
          <t xml:space="preserve">
If applicable
</t>
        </r>
      </text>
    </comment>
    <comment ref="M5" authorId="0">
      <text>
        <r>
          <rPr>
            <b/>
            <sz val="9"/>
            <color indexed="81"/>
            <rFont val="Tahoma"/>
            <charset val="1"/>
          </rPr>
          <t>user:</t>
        </r>
        <r>
          <rPr>
            <sz val="9"/>
            <color indexed="81"/>
            <rFont val="Tahoma"/>
            <charset val="1"/>
          </rPr>
          <t xml:space="preserve">
If applicable
</t>
        </r>
      </text>
    </comment>
    <comment ref="G6" authorId="0">
      <text>
        <r>
          <rPr>
            <b/>
            <sz val="9"/>
            <color indexed="81"/>
            <rFont val="Tahoma"/>
            <charset val="1"/>
          </rPr>
          <t>user:</t>
        </r>
        <r>
          <rPr>
            <sz val="9"/>
            <color indexed="81"/>
            <rFont val="Tahoma"/>
            <charset val="1"/>
          </rPr>
          <t xml:space="preserve">
Time in seconds</t>
        </r>
      </text>
    </comment>
  </commentList>
</comments>
</file>

<file path=xl/sharedStrings.xml><?xml version="1.0" encoding="utf-8"?>
<sst xmlns="http://schemas.openxmlformats.org/spreadsheetml/2006/main" count="865" uniqueCount="175">
  <si>
    <t>Name</t>
  </si>
  <si>
    <t>Time</t>
  </si>
  <si>
    <t>Doug Bird</t>
  </si>
  <si>
    <t>Phillip Claassens</t>
  </si>
  <si>
    <t>Don Wewege</t>
  </si>
  <si>
    <t>Mark Willment</t>
  </si>
  <si>
    <t>Shaun Biggs</t>
  </si>
  <si>
    <t>Marius Gerryts</t>
  </si>
  <si>
    <t>Brandon Orpwood (Jr)</t>
  </si>
  <si>
    <t>Shane Raw</t>
  </si>
  <si>
    <t>Johann Swart</t>
  </si>
  <si>
    <t>Everd Vermeulen</t>
  </si>
  <si>
    <t>Josh Cawood (Jr)</t>
  </si>
  <si>
    <t>Adam Grey</t>
  </si>
  <si>
    <t>Rick Stutterheim</t>
  </si>
  <si>
    <t>Gareth O'Reilly</t>
  </si>
  <si>
    <t>Kestell Barnard</t>
  </si>
  <si>
    <t>Wes Massey</t>
  </si>
  <si>
    <t>Denzil Smith</t>
  </si>
  <si>
    <t>Dewet Michau</t>
  </si>
  <si>
    <t>Jonatan Pienaar (Jr)</t>
  </si>
  <si>
    <t>Arno Van Den Berg</t>
  </si>
  <si>
    <t>Luke Longridge</t>
  </si>
  <si>
    <t>Ryan Peel</t>
  </si>
  <si>
    <t>Mike Benci</t>
  </si>
  <si>
    <t>Will Rorich</t>
  </si>
  <si>
    <t>Brad Downing</t>
  </si>
  <si>
    <t>Scott Alexander</t>
  </si>
  <si>
    <t>Mike McMicken</t>
  </si>
  <si>
    <t>Nino Cloete</t>
  </si>
  <si>
    <t>Frank Duvenhage</t>
  </si>
  <si>
    <t>Michael Griffiths</t>
  </si>
  <si>
    <t>Joe Klopper</t>
  </si>
  <si>
    <t>Pierre Leach</t>
  </si>
  <si>
    <t>Jay Hyde</t>
  </si>
  <si>
    <t>Tammy Muir (L)</t>
  </si>
  <si>
    <t>Pierre Van Niekerk</t>
  </si>
  <si>
    <t>Patrick Weber</t>
  </si>
  <si>
    <t>Jack Radford</t>
  </si>
  <si>
    <t>LJ Van Schalkwyk</t>
  </si>
  <si>
    <t>Jolene Fisher (L)</t>
  </si>
  <si>
    <t>Christo Greyling</t>
  </si>
  <si>
    <t>Dan Sanderson</t>
  </si>
  <si>
    <t>Bertrand Van Den Berg</t>
  </si>
  <si>
    <t>Michelle Van Den Berg (L)</t>
  </si>
  <si>
    <t>Stephan Combrink</t>
  </si>
  <si>
    <t>DNF</t>
  </si>
  <si>
    <t>Sheena O'Connell (L)</t>
  </si>
  <si>
    <t>Jaco Lubbe</t>
  </si>
  <si>
    <t>Zane Enslin</t>
  </si>
  <si>
    <t>Pro Race Results All</t>
  </si>
  <si>
    <t>Competitor</t>
  </si>
  <si>
    <t>Totals</t>
  </si>
  <si>
    <t>Deon Breytenbach</t>
  </si>
  <si>
    <t>Philip Claasens</t>
  </si>
  <si>
    <t>Adam Gray</t>
  </si>
  <si>
    <t>Divan Barnard</t>
  </si>
  <si>
    <t>Christopher Marland</t>
  </si>
  <si>
    <t>Lloyd Wallace</t>
  </si>
  <si>
    <t>Celliers Kruger</t>
  </si>
  <si>
    <t>Vincent Venter</t>
  </si>
  <si>
    <t>Robin Kock</t>
  </si>
  <si>
    <t>Falk Floether</t>
  </si>
  <si>
    <t>Dewiko Loots</t>
  </si>
  <si>
    <t>Gavin Sterling</t>
  </si>
  <si>
    <t>Riaan de Jager</t>
  </si>
  <si>
    <t>Tammy Muir</t>
  </si>
  <si>
    <t>Bertrand vd Berg</t>
  </si>
  <si>
    <t>Clive Brown</t>
  </si>
  <si>
    <t>Michael McMicken</t>
  </si>
  <si>
    <t>Eamon Mongey</t>
  </si>
  <si>
    <t>Tiaan Fullard</t>
  </si>
  <si>
    <t>Inke Kruger</t>
  </si>
  <si>
    <t>Jolene Fisher</t>
  </si>
  <si>
    <t>Tammy Hetherington</t>
  </si>
  <si>
    <t>DNF on Alleys</t>
  </si>
  <si>
    <t>Ryan Strong</t>
  </si>
  <si>
    <t>BLYDE</t>
  </si>
  <si>
    <t>Heat</t>
  </si>
  <si>
    <t>Final</t>
  </si>
  <si>
    <t>Postion</t>
  </si>
  <si>
    <t>% of winners time</t>
  </si>
  <si>
    <t>Ajusterd</t>
  </si>
  <si>
    <t>THROBI</t>
  </si>
  <si>
    <t>RANKING</t>
  </si>
  <si>
    <t>Total</t>
  </si>
  <si>
    <t>m</t>
  </si>
  <si>
    <t>f</t>
  </si>
  <si>
    <t>jr</t>
  </si>
  <si>
    <t>BLYDE 2014</t>
  </si>
  <si>
    <t>Rankings</t>
  </si>
  <si>
    <t>THORMBIE 2014</t>
  </si>
  <si>
    <t>SEX</t>
  </si>
  <si>
    <t>JR</t>
  </si>
  <si>
    <t>ADJUSTED</t>
  </si>
  <si>
    <t>Induna 2014</t>
  </si>
  <si>
    <t>MJ Kuhn</t>
  </si>
  <si>
    <t>Franz Fuls</t>
  </si>
  <si>
    <t>Shaun Huddle</t>
  </si>
  <si>
    <t>Johan Hattingh</t>
  </si>
  <si>
    <t>Gerrit Botha</t>
  </si>
  <si>
    <t>Hugh Du Preez</t>
  </si>
  <si>
    <t>Pieter Du Plessis</t>
  </si>
  <si>
    <t>Open</t>
  </si>
  <si>
    <t>Category</t>
  </si>
  <si>
    <t>Row Labels</t>
  </si>
  <si>
    <t>(blank)</t>
  </si>
  <si>
    <t>Grand Total</t>
  </si>
  <si>
    <t>Sum of Total</t>
  </si>
  <si>
    <t>Column Labels</t>
  </si>
  <si>
    <t>Ranking</t>
  </si>
  <si>
    <t>Averall Standings</t>
  </si>
  <si>
    <t>Overall Female Standings</t>
  </si>
  <si>
    <t>Overall Junior Standings</t>
  </si>
  <si>
    <t>Overall Male Standings</t>
  </si>
  <si>
    <t>MOUSTASH FESTIVAL 2014</t>
  </si>
  <si>
    <t>/X7</t>
  </si>
  <si>
    <t>If there is a final involved their score will be adjusted according to their placement in the final.</t>
  </si>
  <si>
    <t>The time of the next person that did not make the final will stand. His time will be subtracted from 1.00. The answer will be defided by the ammount of people in the final. This answer will be added to the score of the next person that did not make the final; starting from the slowest person in the final to the fastest. If the calculation is correct the the winner will have a score of 1.00</t>
  </si>
  <si>
    <t>The only thing that I must still figure out is how to chose only the best 3 results of each individual.</t>
  </si>
  <si>
    <t>I did not check any of the results and all the results must be changed according to the formula above.</t>
  </si>
  <si>
    <t>Do not delete the first 2 notes above since it must always be applied .</t>
  </si>
  <si>
    <t>Do not work on the overall sheet.</t>
  </si>
  <si>
    <t>On the alfabetical vs.festival list all times must be converted to seconds.</t>
  </si>
  <si>
    <t>Festival organisers must be made clear that they must have clear rules when a contestant DNF. Fot instance he must get the slowest time + 10 or 20sec.</t>
  </si>
  <si>
    <t>Sabie 2014</t>
  </si>
  <si>
    <t>total time</t>
  </si>
  <si>
    <t>Race 1</t>
  </si>
  <si>
    <t>Race 2</t>
  </si>
  <si>
    <t>Race 3</t>
  </si>
  <si>
    <t>Race 4</t>
  </si>
  <si>
    <t>Clive</t>
  </si>
  <si>
    <t>Brown</t>
  </si>
  <si>
    <t>Conrad</t>
  </si>
  <si>
    <t>Beukes</t>
  </si>
  <si>
    <t xml:space="preserve">Beginner </t>
  </si>
  <si>
    <t>Deon</t>
  </si>
  <si>
    <t>Bregtenbach</t>
  </si>
  <si>
    <t>Dewet</t>
  </si>
  <si>
    <t>Michau</t>
  </si>
  <si>
    <t>Dewiko</t>
  </si>
  <si>
    <t>Loots</t>
  </si>
  <si>
    <t>Egon</t>
  </si>
  <si>
    <t>Herrmann</t>
  </si>
  <si>
    <t>Frank</t>
  </si>
  <si>
    <t>Duvenhage</t>
  </si>
  <si>
    <t>Franz</t>
  </si>
  <si>
    <t>Fuls</t>
  </si>
  <si>
    <t>Gerrit</t>
  </si>
  <si>
    <t>Botha</t>
  </si>
  <si>
    <t>Gideon</t>
  </si>
  <si>
    <t>Pienaar</t>
  </si>
  <si>
    <t>Hugh</t>
  </si>
  <si>
    <t>Du Preez</t>
  </si>
  <si>
    <t>Jaco</t>
  </si>
  <si>
    <t>Lubbe</t>
  </si>
  <si>
    <t>Johan</t>
  </si>
  <si>
    <t>Hattingh</t>
  </si>
  <si>
    <t>Johnn</t>
  </si>
  <si>
    <t>Swart</t>
  </si>
  <si>
    <t>Louis</t>
  </si>
  <si>
    <t>Hugo</t>
  </si>
  <si>
    <t>MJ</t>
  </si>
  <si>
    <t>Kuhn</t>
  </si>
  <si>
    <t>Pieter</t>
  </si>
  <si>
    <t>Duplessis</t>
  </si>
  <si>
    <t>Shaun</t>
  </si>
  <si>
    <t>Huddle</t>
  </si>
  <si>
    <t>Tammy</t>
  </si>
  <si>
    <t>Muir</t>
  </si>
  <si>
    <t xml:space="preserve">Conrad Beukes </t>
  </si>
  <si>
    <t>Egon Herrmann</t>
  </si>
  <si>
    <t>Gideon Pienaar</t>
  </si>
  <si>
    <t>Louis Hugo</t>
  </si>
  <si>
    <t>Number of events</t>
  </si>
</sst>
</file>

<file path=xl/styles.xml><?xml version="1.0" encoding="utf-8"?>
<styleSheet xmlns="http://schemas.openxmlformats.org/spreadsheetml/2006/main">
  <numFmts count="2">
    <numFmt numFmtId="164" formatCode="0.000"/>
    <numFmt numFmtId="165" formatCode="0.00;[Red]0.00"/>
  </numFmts>
  <fonts count="9">
    <font>
      <sz val="11"/>
      <color theme="1"/>
      <name val="Calibri"/>
      <family val="2"/>
      <scheme val="minor"/>
    </font>
    <font>
      <b/>
      <sz val="11"/>
      <color theme="1"/>
      <name val="Calibri"/>
      <family val="2"/>
      <scheme val="minor"/>
    </font>
    <font>
      <b/>
      <sz val="11"/>
      <color rgb="FFFF0000"/>
      <name val="Calibri"/>
      <family val="2"/>
      <scheme val="minor"/>
    </font>
    <font>
      <sz val="48"/>
      <color theme="1"/>
      <name val="Calibri"/>
      <family val="2"/>
      <scheme val="minor"/>
    </font>
    <font>
      <b/>
      <sz val="11"/>
      <name val="Calibri"/>
      <family val="2"/>
      <scheme val="minor"/>
    </font>
    <font>
      <sz val="9"/>
      <color indexed="81"/>
      <name val="Tahoma"/>
      <charset val="1"/>
    </font>
    <font>
      <b/>
      <sz val="9"/>
      <color indexed="81"/>
      <name val="Tahoma"/>
      <charset val="1"/>
    </font>
    <font>
      <sz val="11"/>
      <name val="Calibri"/>
      <family val="2"/>
      <scheme val="minor"/>
    </font>
    <font>
      <sz val="9"/>
      <name val="Lucida Sans"/>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thin">
        <color indexed="64"/>
      </bottom>
      <diagonal/>
    </border>
    <border>
      <left style="thin">
        <color indexed="64"/>
      </left>
      <right/>
      <top/>
      <bottom/>
      <diagonal/>
    </border>
  </borders>
  <cellStyleXfs count="1">
    <xf numFmtId="0" fontId="0" fillId="0" borderId="0"/>
  </cellStyleXfs>
  <cellXfs count="133">
    <xf numFmtId="0" fontId="0" fillId="0" borderId="0" xfId="0"/>
    <xf numFmtId="0" fontId="1" fillId="0" borderId="1" xfId="0" applyFon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0" borderId="1" xfId="0" applyBorder="1"/>
    <xf numFmtId="0" fontId="0" fillId="0" borderId="0" xfId="0" applyBorder="1"/>
    <xf numFmtId="0" fontId="1" fillId="0" borderId="1" xfId="0" applyFont="1" applyBorder="1"/>
    <xf numFmtId="0" fontId="2" fillId="0" borderId="1" xfId="0" applyFont="1" applyBorder="1"/>
    <xf numFmtId="0" fontId="1" fillId="0" borderId="0" xfId="0" applyFont="1" applyBorder="1"/>
    <xf numFmtId="0" fontId="1" fillId="0" borderId="0" xfId="0" applyFont="1" applyBorder="1" applyAlignment="1">
      <alignment horizontal="center" vertical="center"/>
    </xf>
    <xf numFmtId="2" fontId="0" fillId="0" borderId="0" xfId="0" applyNumberFormat="1" applyBorder="1" applyAlignment="1">
      <alignment horizontal="center" vertical="center"/>
    </xf>
    <xf numFmtId="0" fontId="0" fillId="0" borderId="0" xfId="0" applyBorder="1" applyAlignment="1">
      <alignment horizontal="center" vertical="center"/>
    </xf>
    <xf numFmtId="0" fontId="1" fillId="0" borderId="2" xfId="0" applyFont="1" applyFill="1" applyBorder="1" applyAlignment="1">
      <alignment horizontal="left" vertical="center"/>
    </xf>
    <xf numFmtId="0" fontId="0" fillId="0" borderId="4" xfId="0" applyBorder="1"/>
    <xf numFmtId="0" fontId="1" fillId="0" borderId="0" xfId="0" applyFont="1" applyFill="1" applyBorder="1" applyAlignment="1">
      <alignment horizontal="left" vertical="center"/>
    </xf>
    <xf numFmtId="2" fontId="0" fillId="0" borderId="3" xfId="0" applyNumberFormat="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xf>
    <xf numFmtId="0" fontId="2" fillId="0" borderId="0" xfId="0" applyFont="1" applyBorder="1" applyAlignment="1">
      <alignment horizontal="left"/>
    </xf>
    <xf numFmtId="0" fontId="1" fillId="0" borderId="0" xfId="0" applyFont="1" applyBorder="1" applyAlignment="1">
      <alignment horizontal="left" vertical="center"/>
    </xf>
    <xf numFmtId="0" fontId="0" fillId="0" borderId="0" xfId="0" applyBorder="1" applyAlignment="1">
      <alignment horizontal="left" vertical="center"/>
    </xf>
    <xf numFmtId="2" fontId="0" fillId="0" borderId="0" xfId="0" applyNumberFormat="1" applyBorder="1" applyAlignment="1">
      <alignment horizontal="left"/>
    </xf>
    <xf numFmtId="2" fontId="1" fillId="0" borderId="0" xfId="0" applyNumberFormat="1" applyFont="1" applyBorder="1" applyAlignment="1">
      <alignment horizontal="left" vertical="center"/>
    </xf>
    <xf numFmtId="2" fontId="1" fillId="0" borderId="0" xfId="0" applyNumberFormat="1" applyFont="1" applyFill="1" applyBorder="1" applyAlignment="1">
      <alignment horizontal="left" vertical="center"/>
    </xf>
    <xf numFmtId="2" fontId="1" fillId="0" borderId="3" xfId="0" applyNumberFormat="1" applyFont="1" applyFill="1" applyBorder="1" applyAlignment="1">
      <alignment horizontal="left" vertical="center"/>
    </xf>
    <xf numFmtId="2" fontId="0" fillId="0" borderId="0" xfId="0" applyNumberFormat="1" applyBorder="1"/>
    <xf numFmtId="2" fontId="0" fillId="0" borderId="3" xfId="0" applyNumberFormat="1" applyBorder="1"/>
    <xf numFmtId="0" fontId="2" fillId="0" borderId="4" xfId="0" applyFont="1" applyBorder="1" applyAlignment="1">
      <alignment horizontal="left"/>
    </xf>
    <xf numFmtId="0" fontId="1" fillId="0" borderId="4" xfId="0" applyFont="1" applyBorder="1" applyAlignment="1">
      <alignment horizontal="left" vertical="center"/>
    </xf>
    <xf numFmtId="0" fontId="0" fillId="0" borderId="4" xfId="0" applyBorder="1" applyAlignment="1">
      <alignment horizontal="left" vertical="center"/>
    </xf>
    <xf numFmtId="0" fontId="0" fillId="0" borderId="4" xfId="0" applyBorder="1" applyAlignment="1">
      <alignment horizontal="left"/>
    </xf>
    <xf numFmtId="3" fontId="0" fillId="0" borderId="3" xfId="0" applyNumberFormat="1" applyBorder="1" applyAlignment="1">
      <alignment horizontal="left"/>
    </xf>
    <xf numFmtId="2" fontId="3" fillId="0" borderId="0" xfId="0" applyNumberFormat="1" applyFont="1" applyBorder="1" applyAlignment="1">
      <alignment horizontal="left"/>
    </xf>
    <xf numFmtId="0" fontId="1" fillId="0" borderId="4" xfId="0" applyFont="1" applyBorder="1"/>
    <xf numFmtId="3" fontId="0" fillId="0" borderId="0" xfId="0" applyNumberFormat="1" applyBorder="1" applyAlignment="1">
      <alignment horizontal="left"/>
    </xf>
    <xf numFmtId="3" fontId="4" fillId="0" borderId="3" xfId="0" applyNumberFormat="1" applyFont="1" applyBorder="1" applyAlignment="1">
      <alignment horizontal="left"/>
    </xf>
    <xf numFmtId="0" fontId="1" fillId="0" borderId="0" xfId="0" applyFont="1" applyBorder="1" applyAlignment="1">
      <alignment horizontal="left"/>
    </xf>
    <xf numFmtId="2" fontId="1" fillId="0" borderId="0" xfId="0" applyNumberFormat="1" applyFont="1" applyBorder="1" applyAlignment="1">
      <alignment horizontal="left"/>
    </xf>
    <xf numFmtId="3" fontId="1" fillId="0" borderId="3" xfId="0" applyNumberFormat="1" applyFont="1" applyBorder="1" applyAlignment="1">
      <alignment horizontal="left"/>
    </xf>
    <xf numFmtId="2" fontId="1" fillId="0" borderId="0" xfId="0" applyNumberFormat="1" applyFont="1" applyBorder="1"/>
    <xf numFmtId="2" fontId="1" fillId="0" borderId="3" xfId="0" applyNumberFormat="1" applyFont="1" applyBorder="1"/>
    <xf numFmtId="0" fontId="1" fillId="0" borderId="0" xfId="0" applyFont="1"/>
    <xf numFmtId="0" fontId="1" fillId="0" borderId="4" xfId="0" applyFont="1" applyBorder="1" applyAlignment="1">
      <alignment horizontal="left"/>
    </xf>
    <xf numFmtId="3" fontId="0" fillId="0" borderId="3" xfId="0" applyNumberFormat="1" applyBorder="1" applyAlignment="1">
      <alignment horizontal="center" vertical="center"/>
    </xf>
    <xf numFmtId="2" fontId="0" fillId="0" borderId="0" xfId="0" applyNumberFormat="1" applyBorder="1" applyAlignment="1">
      <alignment horizontal="center"/>
    </xf>
    <xf numFmtId="3" fontId="0" fillId="0" borderId="3" xfId="0" applyNumberFormat="1" applyBorder="1" applyAlignment="1">
      <alignment horizontal="center"/>
    </xf>
    <xf numFmtId="0" fontId="0" fillId="0" borderId="0" xfId="0" applyBorder="1" applyAlignment="1">
      <alignment horizontal="center"/>
    </xf>
    <xf numFmtId="2" fontId="0" fillId="0" borderId="3" xfId="0" applyNumberFormat="1" applyBorder="1" applyAlignment="1">
      <alignment horizontal="center"/>
    </xf>
    <xf numFmtId="0" fontId="0" fillId="0" borderId="4" xfId="0" applyBorder="1" applyAlignment="1">
      <alignment horizontal="center"/>
    </xf>
    <xf numFmtId="21" fontId="0" fillId="0" borderId="0" xfId="0" applyNumberFormat="1" applyBorder="1" applyAlignment="1">
      <alignment horizontal="center"/>
    </xf>
    <xf numFmtId="0" fontId="0" fillId="0" borderId="0" xfId="0" applyNumberFormat="1" applyBorder="1" applyAlignment="1">
      <alignment horizontal="center"/>
    </xf>
    <xf numFmtId="164" fontId="0" fillId="0" borderId="0" xfId="0" applyNumberFormat="1" applyBorder="1" applyAlignment="1">
      <alignment horizontal="center" vertical="center"/>
    </xf>
    <xf numFmtId="164" fontId="0" fillId="0" borderId="3" xfId="0" applyNumberFormat="1" applyBorder="1" applyAlignment="1">
      <alignment horizontal="center" vertical="center"/>
    </xf>
    <xf numFmtId="164" fontId="0" fillId="0" borderId="0" xfId="0" applyNumberFormat="1" applyBorder="1" applyAlignment="1">
      <alignment horizontal="left"/>
    </xf>
    <xf numFmtId="164" fontId="0" fillId="0" borderId="0" xfId="0" applyNumberFormat="1" applyBorder="1" applyAlignment="1">
      <alignment horizontal="center"/>
    </xf>
    <xf numFmtId="0" fontId="0" fillId="0" borderId="0" xfId="0" pivotButton="1"/>
    <xf numFmtId="0" fontId="0" fillId="0" borderId="0" xfId="0" applyAlignment="1">
      <alignment horizontal="left"/>
    </xf>
    <xf numFmtId="0" fontId="0" fillId="0" borderId="0" xfId="0" applyNumberFormat="1"/>
    <xf numFmtId="0" fontId="1" fillId="0" borderId="0" xfId="0" applyFont="1" applyAlignment="1">
      <alignment horizontal="center"/>
    </xf>
    <xf numFmtId="0" fontId="0" fillId="0" borderId="0" xfId="0" applyAlignment="1">
      <alignment wrapText="1"/>
    </xf>
    <xf numFmtId="2" fontId="0" fillId="0" borderId="2" xfId="0" applyNumberFormat="1" applyBorder="1"/>
    <xf numFmtId="0" fontId="7" fillId="0" borderId="0" xfId="0" applyFont="1" applyFill="1" applyBorder="1"/>
    <xf numFmtId="0" fontId="0" fillId="0" borderId="0" xfId="0"/>
    <xf numFmtId="0" fontId="1" fillId="0" borderId="0" xfId="0" applyFont="1" applyBorder="1"/>
    <xf numFmtId="0" fontId="1" fillId="0" borderId="0" xfId="0" applyFont="1" applyBorder="1" applyAlignment="1">
      <alignment horizontal="center" vertical="center"/>
    </xf>
    <xf numFmtId="0" fontId="1" fillId="0" borderId="4" xfId="0" applyFont="1" applyBorder="1" applyAlignment="1">
      <alignment horizontal="center" vertical="center"/>
    </xf>
    <xf numFmtId="2" fontId="1" fillId="0" borderId="0" xfId="0" applyNumberFormat="1" applyFont="1" applyFill="1" applyBorder="1" applyAlignment="1">
      <alignment horizontal="left" vertical="center"/>
    </xf>
    <xf numFmtId="0" fontId="1" fillId="0" borderId="4" xfId="0" applyFont="1" applyBorder="1"/>
    <xf numFmtId="2" fontId="1" fillId="0" borderId="3" xfId="0" applyNumberFormat="1" applyFont="1" applyBorder="1"/>
    <xf numFmtId="0" fontId="7" fillId="0" borderId="0" xfId="0" applyFont="1" applyFill="1"/>
    <xf numFmtId="0" fontId="8" fillId="2" borderId="1" xfId="0" applyFont="1" applyFill="1" applyBorder="1" applyAlignment="1">
      <alignment wrapText="1"/>
    </xf>
    <xf numFmtId="2" fontId="8" fillId="2" borderId="1" xfId="0" applyNumberFormat="1" applyFont="1" applyFill="1" applyBorder="1" applyAlignment="1">
      <alignment wrapText="1"/>
    </xf>
    <xf numFmtId="2" fontId="7" fillId="2" borderId="1" xfId="0" applyNumberFormat="1" applyFont="1" applyFill="1" applyBorder="1" applyAlignment="1">
      <alignment wrapText="1"/>
    </xf>
    <xf numFmtId="1" fontId="8" fillId="2" borderId="1" xfId="0" applyNumberFormat="1" applyFont="1" applyFill="1" applyBorder="1" applyAlignment="1">
      <alignment wrapText="1"/>
    </xf>
    <xf numFmtId="165" fontId="8" fillId="2" borderId="1" xfId="0" applyNumberFormat="1" applyFont="1" applyFill="1" applyBorder="1" applyAlignment="1">
      <alignment wrapText="1"/>
    </xf>
    <xf numFmtId="2" fontId="7" fillId="2" borderId="0" xfId="0" applyNumberFormat="1" applyFont="1" applyFill="1" applyAlignment="1">
      <alignment wrapText="1"/>
    </xf>
    <xf numFmtId="2" fontId="8" fillId="2" borderId="0" xfId="0" applyNumberFormat="1" applyFont="1" applyFill="1" applyAlignment="1">
      <alignment wrapText="1"/>
    </xf>
    <xf numFmtId="2" fontId="7" fillId="0" borderId="1" xfId="0" applyNumberFormat="1" applyFont="1" applyFill="1" applyBorder="1"/>
    <xf numFmtId="0" fontId="0" fillId="0" borderId="0" xfId="0"/>
    <xf numFmtId="0" fontId="0" fillId="0" borderId="0" xfId="0" applyBorder="1"/>
    <xf numFmtId="0" fontId="1" fillId="0" borderId="0" xfId="0" applyFont="1" applyBorder="1"/>
    <xf numFmtId="0" fontId="1" fillId="0" borderId="0" xfId="0" applyFont="1" applyBorder="1" applyAlignment="1">
      <alignment horizontal="center" vertical="center"/>
    </xf>
    <xf numFmtId="2"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4" xfId="0" applyBorder="1"/>
    <xf numFmtId="2" fontId="0" fillId="0" borderId="3" xfId="0" applyNumberForma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center"/>
    </xf>
    <xf numFmtId="2" fontId="1" fillId="0" borderId="0" xfId="0" applyNumberFormat="1" applyFont="1" applyFill="1" applyBorder="1" applyAlignment="1">
      <alignment horizontal="left" vertical="center"/>
    </xf>
    <xf numFmtId="2" fontId="0" fillId="0" borderId="0" xfId="0" applyNumberFormat="1" applyBorder="1"/>
    <xf numFmtId="2" fontId="0" fillId="0" borderId="3" xfId="0" applyNumberFormat="1" applyBorder="1"/>
    <xf numFmtId="2" fontId="1" fillId="0" borderId="0" xfId="0" applyNumberFormat="1" applyFont="1" applyBorder="1"/>
    <xf numFmtId="2" fontId="1" fillId="0" borderId="3" xfId="0" applyNumberFormat="1" applyFont="1" applyBorder="1"/>
    <xf numFmtId="2" fontId="0" fillId="0" borderId="0" xfId="0" applyNumberFormat="1" applyBorder="1" applyAlignment="1">
      <alignment horizontal="center"/>
    </xf>
    <xf numFmtId="0" fontId="0" fillId="0" borderId="0" xfId="0" applyBorder="1" applyAlignment="1">
      <alignment horizontal="center"/>
    </xf>
    <xf numFmtId="2" fontId="0" fillId="0" borderId="3" xfId="0" applyNumberFormat="1" applyBorder="1" applyAlignment="1">
      <alignment horizontal="center"/>
    </xf>
    <xf numFmtId="0" fontId="0" fillId="0" borderId="4" xfId="0" applyBorder="1" applyAlignment="1">
      <alignment horizontal="center"/>
    </xf>
    <xf numFmtId="0" fontId="8" fillId="2" borderId="1" xfId="0" applyFont="1" applyFill="1" applyBorder="1" applyAlignment="1">
      <alignment wrapText="1"/>
    </xf>
    <xf numFmtId="2" fontId="8" fillId="2" borderId="1" xfId="0" applyNumberFormat="1" applyFont="1" applyFill="1" applyBorder="1" applyAlignment="1">
      <alignment wrapText="1"/>
    </xf>
    <xf numFmtId="2" fontId="8" fillId="2" borderId="0" xfId="0" applyNumberFormat="1" applyFont="1" applyFill="1" applyBorder="1" applyAlignment="1">
      <alignment wrapText="1"/>
    </xf>
    <xf numFmtId="1" fontId="8" fillId="2" borderId="0" xfId="0" applyNumberFormat="1" applyFont="1" applyFill="1" applyBorder="1" applyAlignment="1">
      <alignment wrapText="1"/>
    </xf>
    <xf numFmtId="165" fontId="8" fillId="2" borderId="0" xfId="0" applyNumberFormat="1" applyFont="1" applyFill="1" applyBorder="1" applyAlignment="1">
      <alignment wrapText="1"/>
    </xf>
    <xf numFmtId="2" fontId="7" fillId="0" borderId="0" xfId="0" applyNumberFormat="1" applyFont="1" applyFill="1" applyBorder="1"/>
    <xf numFmtId="2" fontId="7" fillId="2" borderId="0" xfId="0" applyNumberFormat="1" applyFont="1" applyFill="1" applyBorder="1" applyAlignment="1">
      <alignment wrapText="1"/>
    </xf>
    <xf numFmtId="0" fontId="1" fillId="0" borderId="6" xfId="0" applyFont="1" applyBorder="1"/>
    <xf numFmtId="0" fontId="1" fillId="0" borderId="6" xfId="0" applyFont="1" applyBorder="1" applyAlignment="1">
      <alignment horizontal="center" vertical="center"/>
    </xf>
    <xf numFmtId="0" fontId="0" fillId="0" borderId="0" xfId="0" applyFill="1" applyBorder="1"/>
    <xf numFmtId="2" fontId="0" fillId="0" borderId="0" xfId="0" applyNumberFormat="1" applyFill="1" applyBorder="1"/>
    <xf numFmtId="0" fontId="1" fillId="0" borderId="6" xfId="0" applyFont="1" applyFill="1" applyBorder="1"/>
    <xf numFmtId="0" fontId="1" fillId="0" borderId="0" xfId="0" applyFont="1" applyFill="1" applyBorder="1"/>
    <xf numFmtId="2" fontId="1" fillId="0" borderId="0" xfId="0" applyNumberFormat="1" applyFont="1" applyFill="1" applyBorder="1"/>
    <xf numFmtId="2" fontId="1" fillId="0" borderId="3" xfId="0" applyNumberFormat="1" applyFont="1" applyFill="1" applyBorder="1"/>
    <xf numFmtId="0" fontId="0" fillId="0" borderId="6" xfId="0"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0" fontId="8" fillId="0" borderId="6" xfId="0" applyFont="1" applyFill="1" applyBorder="1" applyAlignment="1">
      <alignment wrapText="1"/>
    </xf>
    <xf numFmtId="0" fontId="8" fillId="0" borderId="0" xfId="0" applyFont="1" applyFill="1" applyBorder="1" applyAlignment="1">
      <alignment wrapText="1"/>
    </xf>
    <xf numFmtId="0" fontId="0" fillId="0" borderId="6" xfId="0" applyFill="1" applyBorder="1"/>
    <xf numFmtId="0" fontId="1" fillId="0" borderId="0" xfId="0" applyFont="1" applyFill="1" applyBorder="1" applyAlignment="1">
      <alignment horizontal="center" vertical="center"/>
    </xf>
    <xf numFmtId="2" fontId="8" fillId="0" borderId="0" xfId="0" applyNumberFormat="1" applyFont="1" applyFill="1" applyBorder="1" applyAlignment="1">
      <alignment wrapText="1"/>
    </xf>
    <xf numFmtId="165" fontId="8" fillId="0" borderId="0" xfId="0" applyNumberFormat="1" applyFont="1" applyFill="1" applyBorder="1" applyAlignment="1">
      <alignment wrapText="1"/>
    </xf>
    <xf numFmtId="0" fontId="0" fillId="0" borderId="5" xfId="0" applyFill="1" applyBorder="1" applyAlignment="1">
      <alignment horizontal="center"/>
    </xf>
    <xf numFmtId="2" fontId="0" fillId="0" borderId="5" xfId="0" applyNumberFormat="1" applyFill="1" applyBorder="1" applyAlignment="1">
      <alignment horizontal="center"/>
    </xf>
    <xf numFmtId="1" fontId="0" fillId="0" borderId="0" xfId="0" applyNumberFormat="1" applyBorder="1" applyAlignment="1">
      <alignment horizontal="left"/>
    </xf>
    <xf numFmtId="1" fontId="0" fillId="0" borderId="0" xfId="0" applyNumberFormat="1" applyBorder="1" applyAlignment="1">
      <alignment horizontal="center" vertical="center"/>
    </xf>
    <xf numFmtId="0" fontId="1" fillId="0" borderId="0" xfId="0" applyFont="1" applyFill="1" applyBorder="1" applyAlignment="1">
      <alignment horizontal="center"/>
    </xf>
    <xf numFmtId="0" fontId="1" fillId="0" borderId="4" xfId="0" applyFont="1" applyBorder="1" applyAlignment="1">
      <alignment horizontal="center" vertical="center" wrapText="1"/>
    </xf>
    <xf numFmtId="0" fontId="1" fillId="0" borderId="0" xfId="0" applyFont="1" applyBorder="1" applyAlignment="1">
      <alignment horizontal="center" wrapText="1"/>
    </xf>
    <xf numFmtId="164" fontId="1" fillId="0" borderId="0" xfId="0" applyNumberFormat="1" applyFont="1" applyBorder="1" applyAlignment="1">
      <alignment horizont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1" fontId="1" fillId="0" borderId="3" xfId="0" applyNumberFormat="1" applyFont="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1543050</xdr:colOff>
      <xdr:row>2</xdr:row>
      <xdr:rowOff>733118</xdr:rowOff>
    </xdr:to>
    <xdr:pic>
      <xdr:nvPicPr>
        <xdr:cNvPr id="2" name="Picture 7" descr="http://www.whitewatertraining.co.za/images/logoakc.gif"/>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543050" cy="107982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1543050</xdr:colOff>
      <xdr:row>2</xdr:row>
      <xdr:rowOff>733118</xdr:rowOff>
    </xdr:to>
    <xdr:pic>
      <xdr:nvPicPr>
        <xdr:cNvPr id="1031" name="Picture 7" descr="http://www.whitewatertraining.co.za/images/logoakc.gif"/>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543050" cy="1095068"/>
        </a:xfrm>
        <a:prstGeom prst="rect">
          <a:avLst/>
        </a:prstGeom>
        <a:noFill/>
      </xdr:spPr>
    </xdr:pic>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invalid="1" refreshedBy="user" refreshedDate="41843.663665277774" createdVersion="3" refreshedVersion="3" minRefreshableVersion="3" recordCount="78">
  <cacheSource type="worksheet">
    <worksheetSource ref="A4:D82" sheet="Alfabetical vs Festival"/>
  </cacheSource>
  <cacheFields count="4">
    <cacheField name="Name" numFmtId="0">
      <sharedItems containsBlank="1" count="77">
        <m/>
        <s v="Adam Grey"/>
        <s v="Arno Van Den Berg"/>
        <s v="Bertrand Van Den Berg"/>
        <s v="Brad Downing"/>
        <s v="Brandon Orpwood (Jr)"/>
        <s v="Celliers Kruger"/>
        <s v="Christo Greyling"/>
        <s v="Christopher Marland"/>
        <s v="Clive Brown"/>
        <s v="Conrad Beukes "/>
        <s v="Dan Sanderson"/>
        <s v="Denzil Smith"/>
        <s v="Deon Breytenbach"/>
        <s v="Dewet Michau"/>
        <s v="Dewiko Loots"/>
        <s v="Divan Barnard"/>
        <s v="Don Wewege"/>
        <s v="Doug Bird"/>
        <s v="Eamon Mongey"/>
        <s v="Egon Herrmann"/>
        <s v="Everd Vermeulen"/>
        <s v="Falk Floether"/>
        <s v="Frank Duvenhage"/>
        <s v="Franz Fuls"/>
        <s v="Gareth O'Reilly"/>
        <s v="Gavin Sterling"/>
        <s v="Gerrit Botha"/>
        <s v="Gideon Pienaar"/>
        <s v="Hugh Du Preez"/>
        <s v="Inke Kruger"/>
        <s v="Jack Radford"/>
        <s v="Jaco Lubbe"/>
        <s v="Jay Hyde"/>
        <s v="Joe Klopper"/>
        <s v="Johan Hattingh"/>
        <s v="Johann Swart"/>
        <s v="Jolene Fisher (L)"/>
        <s v="Jonatan Pienaar (Jr)"/>
        <s v="Josh Cawood (Jr)"/>
        <s v="Kestell Barnard"/>
        <s v="LJ Van Schalkwyk"/>
        <s v="Lloyd Wallace"/>
        <s v="Louis Hugo"/>
        <s v="Luke Longridge"/>
        <s v="Marius Gerryts"/>
        <s v="Mark Willment"/>
        <s v="Michael Griffiths"/>
        <s v="Michael McMicken"/>
        <s v="Michelle Van Den Berg (L)"/>
        <s v="Mike Benci"/>
        <s v="Mike McMicken"/>
        <s v="MJ Kuhn"/>
        <s v="Nino Cloete"/>
        <s v="Patrick Weber"/>
        <s v="Phillip Claassens"/>
        <s v="Pierre Leach"/>
        <s v="Pierre Van Niekerk"/>
        <s v="Pieter Du Plessis"/>
        <s v="Riaan de Jager"/>
        <s v="Rick Stutterheim"/>
        <s v="Robin Kock"/>
        <s v="Ryan Peel"/>
        <s v="Ryan Strong"/>
        <s v="Scott Alexander"/>
        <s v="Shane Raw"/>
        <s v="Shaun Biggs"/>
        <s v="Shaun Huddle"/>
        <s v="Sheena O'Connell (L)"/>
        <s v="Stephan Combrink"/>
        <s v="Tammy Hetherington"/>
        <s v="Tammy Muir (L)"/>
        <s v="Tiaan Fullard"/>
        <s v="Vincent Venter"/>
        <s v="Wes Massey"/>
        <s v="Will Rorich"/>
        <s v="Zane Enslin"/>
      </sharedItems>
    </cacheField>
    <cacheField name="SEX" numFmtId="0">
      <sharedItems containsBlank="1"/>
    </cacheField>
    <cacheField name="Category" numFmtId="0">
      <sharedItems containsBlank="1"/>
    </cacheField>
    <cacheField name="Total" numFmtId="164">
      <sharedItems containsString="0" containsBlank="1" containsNumber="1" minValue="0" maxValue="2.792374153274462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user" refreshedDate="41843.678432175926" createdVersion="3" refreshedVersion="3" minRefreshableVersion="3" recordCount="93">
  <cacheSource type="worksheet">
    <worksheetSource ref="A4:D109" sheet="Alfabetical vs Festival"/>
  </cacheSource>
  <cacheFields count="4">
    <cacheField name="Name" numFmtId="0">
      <sharedItems containsBlank="1" count="77">
        <m/>
        <s v="Adam Grey"/>
        <s v="Arno Van Den Berg"/>
        <s v="Bertrand Van Den Berg"/>
        <s v="Brad Downing"/>
        <s v="Brandon Orpwood (Jr)"/>
        <s v="Celliers Kruger"/>
        <s v="Christo Greyling"/>
        <s v="Christopher Marland"/>
        <s v="Clive Brown"/>
        <s v="Conrad Beukes "/>
        <s v="Dan Sanderson"/>
        <s v="Denzil Smith"/>
        <s v="Deon Breytenbach"/>
        <s v="Dewet Michau"/>
        <s v="Dewiko Loots"/>
        <s v="Divan Barnard"/>
        <s v="Don Wewege"/>
        <s v="Doug Bird"/>
        <s v="Eamon Mongey"/>
        <s v="Egon Herrmann"/>
        <s v="Everd Vermeulen"/>
        <s v="Falk Floether"/>
        <s v="Frank Duvenhage"/>
        <s v="Franz Fuls"/>
        <s v="Gareth O'Reilly"/>
        <s v="Gavin Sterling"/>
        <s v="Gerrit Botha"/>
        <s v="Gideon Pienaar"/>
        <s v="Hugh Du Preez"/>
        <s v="Inke Kruger"/>
        <s v="Jack Radford"/>
        <s v="Jaco Lubbe"/>
        <s v="Jay Hyde"/>
        <s v="Joe Klopper"/>
        <s v="Johan Hattingh"/>
        <s v="Johann Swart"/>
        <s v="Jolene Fisher (L)"/>
        <s v="Jonatan Pienaar (Jr)"/>
        <s v="Josh Cawood (Jr)"/>
        <s v="Kestell Barnard"/>
        <s v="LJ Van Schalkwyk"/>
        <s v="Lloyd Wallace"/>
        <s v="Louis Hugo"/>
        <s v="Luke Longridge"/>
        <s v="Marius Gerryts"/>
        <s v="Mark Willment"/>
        <s v="Michael Griffiths"/>
        <s v="Michael McMicken"/>
        <s v="Michelle Van Den Berg (L)"/>
        <s v="Mike Benci"/>
        <s v="Mike McMicken"/>
        <s v="MJ Kuhn"/>
        <s v="Nino Cloete"/>
        <s v="Patrick Weber"/>
        <s v="Phillip Claassens"/>
        <s v="Pierre Leach"/>
        <s v="Pierre Van Niekerk"/>
        <s v="Pieter Du Plessis"/>
        <s v="Riaan de Jager"/>
        <s v="Rick Stutterheim"/>
        <s v="Robin Kock"/>
        <s v="Ryan Peel"/>
        <s v="Ryan Strong"/>
        <s v="Scott Alexander"/>
        <s v="Shane Raw"/>
        <s v="Shaun Biggs"/>
        <s v="Shaun Huddle"/>
        <s v="Sheena O'Connell (L)"/>
        <s v="Stephan Combrink"/>
        <s v="Tammy Hetherington"/>
        <s v="Tammy Muir (L)"/>
        <s v="Tiaan Fullard"/>
        <s v="Vincent Venter"/>
        <s v="Wes Massey"/>
        <s v="Will Rorich"/>
        <s v="Zane Enslin"/>
      </sharedItems>
    </cacheField>
    <cacheField name="SEX" numFmtId="0">
      <sharedItems containsBlank="1" count="3">
        <m/>
        <s v="m"/>
        <s v="f"/>
      </sharedItems>
    </cacheField>
    <cacheField name="Category" numFmtId="0">
      <sharedItems containsBlank="1" count="3">
        <m/>
        <s v="Open"/>
        <s v="jr"/>
      </sharedItems>
    </cacheField>
    <cacheField name="Total" numFmtId="164">
      <sharedItems containsString="0" containsBlank="1" containsNumber="1" minValue="0" maxValue="2.7923741532744621"/>
    </cacheField>
  </cacheFields>
</pivotCacheDefinition>
</file>

<file path=xl/pivotCache/pivotCacheRecords1.xml><?xml version="1.0" encoding="utf-8"?>
<pivotCacheRecords xmlns="http://schemas.openxmlformats.org/spreadsheetml/2006/main" xmlns:r="http://schemas.openxmlformats.org/officeDocument/2006/relationships" count="93">
  <r>
    <x v="0"/>
    <x v="0"/>
    <x v="0"/>
    <m/>
  </r>
  <r>
    <x v="0"/>
    <x v="0"/>
    <x v="0"/>
    <m/>
  </r>
  <r>
    <x v="1"/>
    <x v="1"/>
    <x v="1"/>
    <n v="1.910267615865175"/>
  </r>
  <r>
    <x v="2"/>
    <x v="1"/>
    <x v="1"/>
    <n v="0.9285714285714286"/>
  </r>
  <r>
    <x v="3"/>
    <x v="1"/>
    <x v="1"/>
    <n v="1.5239039117603239"/>
  </r>
  <r>
    <x v="4"/>
    <x v="1"/>
    <x v="1"/>
    <n v="0.91036414565826329"/>
  </r>
  <r>
    <x v="5"/>
    <x v="1"/>
    <x v="2"/>
    <n v="0.97305389221556893"/>
  </r>
  <r>
    <x v="6"/>
    <x v="1"/>
    <x v="1"/>
    <n v="0.87311695425910718"/>
  </r>
  <r>
    <x v="7"/>
    <x v="1"/>
    <x v="1"/>
    <n v="1.5877303507476119"/>
  </r>
  <r>
    <x v="8"/>
    <x v="1"/>
    <x v="1"/>
    <n v="0.91628341477436048"/>
  </r>
  <r>
    <x v="9"/>
    <x v="1"/>
    <x v="1"/>
    <n v="1.6233886484568445"/>
  </r>
  <r>
    <x v="10"/>
    <x v="1"/>
    <x v="1"/>
    <n v="0.39218309859154926"/>
  </r>
  <r>
    <x v="11"/>
    <x v="1"/>
    <x v="1"/>
    <n v="0.73863636363636354"/>
  </r>
  <r>
    <x v="12"/>
    <x v="1"/>
    <x v="1"/>
    <n v="0.94202898550724634"/>
  </r>
  <r>
    <x v="13"/>
    <x v="1"/>
    <x v="1"/>
    <n v="1.9174989556655349"/>
  </r>
  <r>
    <x v="14"/>
    <x v="1"/>
    <x v="1"/>
    <n v="2.4415160865344072"/>
  </r>
  <r>
    <x v="15"/>
    <x v="1"/>
    <x v="1"/>
    <n v="1.4760217074339348"/>
  </r>
  <r>
    <x v="16"/>
    <x v="1"/>
    <x v="1"/>
    <n v="0.92398550724637685"/>
  </r>
  <r>
    <x v="17"/>
    <x v="1"/>
    <x v="1"/>
    <n v="0.98799999999999999"/>
  </r>
  <r>
    <x v="18"/>
    <x v="1"/>
    <x v="1"/>
    <n v="0.996"/>
  </r>
  <r>
    <x v="19"/>
    <x v="1"/>
    <x v="1"/>
    <n v="0.75642166459037796"/>
  </r>
  <r>
    <x v="20"/>
    <x v="1"/>
    <x v="1"/>
    <n v="0.4031417402635008"/>
  </r>
  <r>
    <x v="21"/>
    <x v="1"/>
    <x v="1"/>
    <n v="0.96726190476190477"/>
  </r>
  <r>
    <x v="22"/>
    <x v="1"/>
    <x v="1"/>
    <n v="0.8430413223140496"/>
  </r>
  <r>
    <x v="23"/>
    <x v="1"/>
    <x v="1"/>
    <n v="1.285692849124926"/>
  </r>
  <r>
    <x v="24"/>
    <x v="1"/>
    <x v="1"/>
    <n v="0.72574444516843684"/>
  </r>
  <r>
    <x v="25"/>
    <x v="1"/>
    <x v="1"/>
    <n v="0.94752186588921283"/>
  </r>
  <r>
    <x v="26"/>
    <x v="1"/>
    <x v="1"/>
    <n v="0.82264516129032261"/>
  </r>
  <r>
    <x v="27"/>
    <x v="1"/>
    <x v="1"/>
    <n v="0.45893938769623799"/>
  </r>
  <r>
    <x v="28"/>
    <x v="1"/>
    <x v="1"/>
    <n v="0.43957692004104504"/>
  </r>
  <r>
    <x v="29"/>
    <x v="1"/>
    <x v="1"/>
    <n v="1"/>
  </r>
  <r>
    <x v="30"/>
    <x v="1"/>
    <x v="1"/>
    <n v="0.6821634924031672"/>
  </r>
  <r>
    <x v="31"/>
    <x v="1"/>
    <x v="1"/>
    <n v="0.7558139534883721"/>
  </r>
  <r>
    <x v="32"/>
    <x v="1"/>
    <x v="1"/>
    <n v="1.9365405077436664"/>
  </r>
  <r>
    <x v="33"/>
    <x v="1"/>
    <x v="1"/>
    <n v="1.5997635956794625"/>
  </r>
  <r>
    <x v="34"/>
    <x v="1"/>
    <x v="1"/>
    <n v="0.7907542579075425"/>
  </r>
  <r>
    <x v="35"/>
    <x v="1"/>
    <x v="1"/>
    <n v="0.4404460613729832"/>
  </r>
  <r>
    <x v="36"/>
    <x v="1"/>
    <x v="1"/>
    <n v="2.7923741532744621"/>
  </r>
  <r>
    <x v="37"/>
    <x v="2"/>
    <x v="1"/>
    <n v="1.3271383644732886"/>
  </r>
  <r>
    <x v="38"/>
    <x v="1"/>
    <x v="2"/>
    <n v="0.93390804597701149"/>
  </r>
  <r>
    <x v="39"/>
    <x v="1"/>
    <x v="2"/>
    <n v="0.96153846153846156"/>
  </r>
  <r>
    <x v="40"/>
    <x v="1"/>
    <x v="1"/>
    <n v="1.8111182085915494"/>
  </r>
  <r>
    <x v="41"/>
    <x v="1"/>
    <x v="1"/>
    <n v="0.75406032482598617"/>
  </r>
  <r>
    <x v="42"/>
    <x v="1"/>
    <x v="1"/>
    <n v="0.89631660340222141"/>
  </r>
  <r>
    <x v="43"/>
    <x v="1"/>
    <x v="1"/>
    <n v="0.41209116471807017"/>
  </r>
  <r>
    <x v="44"/>
    <x v="1"/>
    <x v="1"/>
    <n v="1.8387445421683086"/>
  </r>
  <r>
    <x v="45"/>
    <x v="1"/>
    <x v="1"/>
    <n v="0.97597597597597596"/>
  </r>
  <r>
    <x v="46"/>
    <x v="1"/>
    <x v="1"/>
    <n v="0.99199999999999999"/>
  </r>
  <r>
    <x v="47"/>
    <x v="1"/>
    <x v="1"/>
    <n v="0.79462102689486558"/>
  </r>
  <r>
    <x v="48"/>
    <x v="1"/>
    <x v="1"/>
    <n v="0.75939491394199277"/>
  </r>
  <r>
    <x v="49"/>
    <x v="2"/>
    <x v="1"/>
    <n v="0.7303370786516854"/>
  </r>
  <r>
    <x v="50"/>
    <x v="1"/>
    <x v="1"/>
    <n v="0.9129213483146067"/>
  </r>
  <r>
    <x v="51"/>
    <x v="1"/>
    <x v="1"/>
    <n v="0.8125"/>
  </r>
  <r>
    <x v="52"/>
    <x v="1"/>
    <x v="1"/>
    <n v="0.88068316596821383"/>
  </r>
  <r>
    <x v="53"/>
    <x v="1"/>
    <x v="1"/>
    <n v="1.5261978332188906"/>
  </r>
  <r>
    <x v="54"/>
    <x v="1"/>
    <x v="1"/>
    <n v="0.77197149643705465"/>
  </r>
  <r>
    <x v="55"/>
    <x v="1"/>
    <x v="1"/>
    <n v="1.9282230472446678"/>
  </r>
  <r>
    <x v="56"/>
    <x v="1"/>
    <x v="1"/>
    <n v="0.78883495145631066"/>
  </r>
  <r>
    <x v="57"/>
    <x v="1"/>
    <x v="1"/>
    <n v="0.77380952380952372"/>
  </r>
  <r>
    <x v="58"/>
    <x v="1"/>
    <x v="1"/>
    <n v="0.65839096766566174"/>
  </r>
  <r>
    <x v="59"/>
    <x v="1"/>
    <x v="1"/>
    <n v="0.81690050611826515"/>
  </r>
  <r>
    <x v="60"/>
    <x v="1"/>
    <x v="1"/>
    <n v="0.95307917888563043"/>
  </r>
  <r>
    <x v="61"/>
    <x v="1"/>
    <x v="1"/>
    <n v="0.8470174040122227"/>
  </r>
  <r>
    <x v="62"/>
    <x v="1"/>
    <x v="1"/>
    <n v="1.8578475509029344"/>
  </r>
  <r>
    <x v="63"/>
    <x v="1"/>
    <x v="1"/>
    <n v="0"/>
  </r>
  <r>
    <x v="64"/>
    <x v="1"/>
    <x v="1"/>
    <n v="0.90529247910863508"/>
  </r>
  <r>
    <x v="65"/>
    <x v="1"/>
    <x v="1"/>
    <n v="1.9701492537313436"/>
  </r>
  <r>
    <x v="66"/>
    <x v="1"/>
    <x v="1"/>
    <n v="0.97597597597597596"/>
  </r>
  <r>
    <x v="67"/>
    <x v="1"/>
    <x v="1"/>
    <n v="0.84314912944738829"/>
  </r>
  <r>
    <x v="68"/>
    <x v="2"/>
    <x v="1"/>
    <n v="0"/>
  </r>
  <r>
    <x v="69"/>
    <x v="1"/>
    <x v="1"/>
    <n v="0"/>
  </r>
  <r>
    <x v="70"/>
    <x v="1"/>
    <x v="1"/>
    <n v="0"/>
  </r>
  <r>
    <x v="71"/>
    <x v="2"/>
    <x v="1"/>
    <n v="2.189928761331037"/>
  </r>
  <r>
    <x v="72"/>
    <x v="1"/>
    <x v="1"/>
    <n v="0.73256348385614156"/>
  </r>
  <r>
    <x v="73"/>
    <x v="1"/>
    <x v="1"/>
    <n v="0.86570710842555509"/>
  </r>
  <r>
    <x v="74"/>
    <x v="1"/>
    <x v="1"/>
    <n v="0.94202898550724634"/>
  </r>
  <r>
    <x v="75"/>
    <x v="1"/>
    <x v="1"/>
    <n v="0.9129213483146067"/>
  </r>
  <r>
    <x v="76"/>
    <x v="1"/>
    <x v="1"/>
    <n v="0.94437861057621086"/>
  </r>
  <r>
    <x v="0"/>
    <x v="0"/>
    <x v="0"/>
    <m/>
  </r>
  <r>
    <x v="0"/>
    <x v="0"/>
    <x v="0"/>
    <m/>
  </r>
  <r>
    <x v="0"/>
    <x v="0"/>
    <x v="0"/>
    <m/>
  </r>
  <r>
    <x v="0"/>
    <x v="0"/>
    <x v="0"/>
    <m/>
  </r>
  <r>
    <x v="0"/>
    <x v="0"/>
    <x v="0"/>
    <m/>
  </r>
  <r>
    <x v="0"/>
    <x v="0"/>
    <x v="0"/>
    <m/>
  </r>
  <r>
    <x v="0"/>
    <x v="0"/>
    <x v="0"/>
    <m/>
  </r>
  <r>
    <x v="0"/>
    <x v="0"/>
    <x v="0"/>
    <m/>
  </r>
  <r>
    <x v="0"/>
    <x v="0"/>
    <x v="0"/>
    <m/>
  </r>
  <r>
    <x v="0"/>
    <x v="0"/>
    <x v="0"/>
    <m/>
  </r>
  <r>
    <x v="0"/>
    <x v="0"/>
    <x v="0"/>
    <m/>
  </r>
  <r>
    <x v="0"/>
    <x v="0"/>
    <x v="0"/>
    <m/>
  </r>
  <r>
    <x v="0"/>
    <x v="0"/>
    <x v="0"/>
    <m/>
  </r>
  <r>
    <x v="0"/>
    <x v="0"/>
    <x v="0"/>
    <m/>
  </r>
  <r>
    <x v="0"/>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J2:L8" firstHeaderRow="1" firstDataRow="2" firstDataCol="1"/>
  <pivotFields count="4">
    <pivotField axis="axisRow" showAll="0" sortType="descending">
      <items count="78">
        <item x="1"/>
        <item x="2"/>
        <item x="3"/>
        <item x="4"/>
        <item x="5"/>
        <item x="6"/>
        <item x="7"/>
        <item x="8"/>
        <item x="9"/>
        <item x="11"/>
        <item x="12"/>
        <item x="13"/>
        <item x="14"/>
        <item x="15"/>
        <item x="16"/>
        <item x="17"/>
        <item x="18"/>
        <item x="19"/>
        <item x="21"/>
        <item x="22"/>
        <item x="23"/>
        <item x="24"/>
        <item x="25"/>
        <item x="26"/>
        <item x="27"/>
        <item x="29"/>
        <item x="30"/>
        <item x="31"/>
        <item x="32"/>
        <item x="33"/>
        <item x="34"/>
        <item x="35"/>
        <item x="36"/>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0"/>
        <item x="10"/>
        <item x="20"/>
        <item x="28"/>
        <item x="43"/>
        <item t="default"/>
      </items>
      <autoSortScope>
        <pivotArea dataOnly="0" outline="0" fieldPosition="0">
          <references count="1">
            <reference field="4294967294" count="1" selected="0">
              <x v="0"/>
            </reference>
          </references>
        </pivotArea>
      </autoSortScope>
    </pivotField>
    <pivotField axis="axisCol" showAll="0">
      <items count="4">
        <item x="2"/>
        <item h="1" x="1"/>
        <item h="1" x="0"/>
        <item t="default"/>
      </items>
    </pivotField>
    <pivotField showAll="0"/>
    <pivotField dataField="1" showAll="0"/>
  </pivotFields>
  <rowFields count="1">
    <field x="0"/>
  </rowFields>
  <rowItems count="5">
    <i>
      <x v="66"/>
    </i>
    <i>
      <x v="33"/>
    </i>
    <i>
      <x v="44"/>
    </i>
    <i>
      <x v="63"/>
    </i>
    <i t="grand">
      <x/>
    </i>
  </rowItems>
  <colFields count="1">
    <field x="1"/>
  </colFields>
  <colItems count="2">
    <i>
      <x/>
    </i>
    <i t="grand">
      <x/>
    </i>
  </colItems>
  <dataFields count="1">
    <dataField name="Sum of Total" fld="3"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2:B80" firstHeaderRow="1" firstDataRow="1" firstDataCol="1"/>
  <pivotFields count="4">
    <pivotField axis="axisRow" showAll="0" sortType="descending">
      <items count="78">
        <item x="1"/>
        <item x="2"/>
        <item x="3"/>
        <item x="4"/>
        <item x="5"/>
        <item x="6"/>
        <item x="7"/>
        <item x="8"/>
        <item x="9"/>
        <item x="11"/>
        <item x="12"/>
        <item x="13"/>
        <item x="14"/>
        <item x="15"/>
        <item x="16"/>
        <item x="17"/>
        <item x="18"/>
        <item x="19"/>
        <item x="21"/>
        <item x="22"/>
        <item x="23"/>
        <item x="24"/>
        <item x="25"/>
        <item x="26"/>
        <item x="27"/>
        <item x="29"/>
        <item x="30"/>
        <item x="31"/>
        <item x="32"/>
        <item x="33"/>
        <item x="34"/>
        <item x="35"/>
        <item x="36"/>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0"/>
        <item x="10"/>
        <item x="20"/>
        <item x="28"/>
        <item x="43"/>
        <item t="default"/>
      </items>
      <autoSortScope>
        <pivotArea dataOnly="0" outline="0" fieldPosition="0">
          <references count="1">
            <reference field="4294967294" count="1" selected="0">
              <x v="0"/>
            </reference>
          </references>
        </pivotArea>
      </autoSortScope>
    </pivotField>
    <pivotField showAll="0"/>
    <pivotField showAll="0"/>
    <pivotField dataField="1" showAll="0"/>
  </pivotFields>
  <rowFields count="1">
    <field x="0"/>
  </rowFields>
  <rowItems count="78">
    <i>
      <x v="32"/>
    </i>
    <i>
      <x v="12"/>
    </i>
    <i>
      <x v="66"/>
    </i>
    <i>
      <x v="60"/>
    </i>
    <i>
      <x v="28"/>
    </i>
    <i>
      <x v="50"/>
    </i>
    <i>
      <x v="11"/>
    </i>
    <i>
      <x/>
    </i>
    <i>
      <x v="57"/>
    </i>
    <i>
      <x v="39"/>
    </i>
    <i>
      <x v="36"/>
    </i>
    <i>
      <x v="8"/>
    </i>
    <i>
      <x v="29"/>
    </i>
    <i>
      <x v="6"/>
    </i>
    <i>
      <x v="48"/>
    </i>
    <i>
      <x v="2"/>
    </i>
    <i>
      <x v="13"/>
    </i>
    <i>
      <x v="33"/>
    </i>
    <i>
      <x v="20"/>
    </i>
    <i>
      <x v="25"/>
    </i>
    <i>
      <x v="16"/>
    </i>
    <i>
      <x v="41"/>
    </i>
    <i>
      <x v="15"/>
    </i>
    <i>
      <x v="61"/>
    </i>
    <i>
      <x v="40"/>
    </i>
    <i>
      <x v="4"/>
    </i>
    <i>
      <x v="18"/>
    </i>
    <i>
      <x v="35"/>
    </i>
    <i>
      <x v="55"/>
    </i>
    <i>
      <x v="22"/>
    </i>
    <i>
      <x v="71"/>
    </i>
    <i>
      <x v="69"/>
    </i>
    <i>
      <x v="10"/>
    </i>
    <i>
      <x v="34"/>
    </i>
    <i>
      <x v="1"/>
    </i>
    <i>
      <x v="14"/>
    </i>
    <i>
      <x v="7"/>
    </i>
    <i>
      <x v="70"/>
    </i>
    <i>
      <x v="45"/>
    </i>
    <i>
      <x v="3"/>
    </i>
    <i>
      <x v="59"/>
    </i>
    <i>
      <x v="38"/>
    </i>
    <i>
      <x v="47"/>
    </i>
    <i>
      <x v="5"/>
    </i>
    <i>
      <x v="68"/>
    </i>
    <i>
      <x v="56"/>
    </i>
    <i>
      <x v="62"/>
    </i>
    <i>
      <x v="19"/>
    </i>
    <i>
      <x v="23"/>
    </i>
    <i>
      <x v="54"/>
    </i>
    <i>
      <x v="46"/>
    </i>
    <i>
      <x v="42"/>
    </i>
    <i>
      <x v="30"/>
    </i>
    <i>
      <x v="51"/>
    </i>
    <i>
      <x v="52"/>
    </i>
    <i>
      <x v="49"/>
    </i>
    <i>
      <x v="43"/>
    </i>
    <i>
      <x v="17"/>
    </i>
    <i>
      <x v="27"/>
    </i>
    <i>
      <x v="37"/>
    </i>
    <i>
      <x v="9"/>
    </i>
    <i>
      <x v="67"/>
    </i>
    <i>
      <x v="44"/>
    </i>
    <i>
      <x v="21"/>
    </i>
    <i>
      <x v="26"/>
    </i>
    <i>
      <x v="53"/>
    </i>
    <i>
      <x v="24"/>
    </i>
    <i>
      <x v="31"/>
    </i>
    <i>
      <x v="75"/>
    </i>
    <i>
      <x v="76"/>
    </i>
    <i>
      <x v="74"/>
    </i>
    <i>
      <x v="73"/>
    </i>
    <i>
      <x v="65"/>
    </i>
    <i>
      <x v="64"/>
    </i>
    <i>
      <x v="63"/>
    </i>
    <i>
      <x v="58"/>
    </i>
    <i>
      <x v="72"/>
    </i>
    <i t="grand">
      <x/>
    </i>
  </rowItems>
  <colItems count="1">
    <i/>
  </colItems>
  <dataFields count="1">
    <dataField name="Sum of Total" fld="3"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E2:G76" firstHeaderRow="1" firstDataRow="2" firstDataCol="1"/>
  <pivotFields count="4">
    <pivotField axis="axisRow" showAll="0" sortType="descending">
      <items count="78">
        <item x="1"/>
        <item x="2"/>
        <item x="3"/>
        <item x="4"/>
        <item x="5"/>
        <item x="6"/>
        <item x="7"/>
        <item x="8"/>
        <item x="9"/>
        <item x="11"/>
        <item x="12"/>
        <item x="13"/>
        <item x="14"/>
        <item x="15"/>
        <item x="16"/>
        <item x="17"/>
        <item x="18"/>
        <item x="19"/>
        <item x="21"/>
        <item x="22"/>
        <item x="23"/>
        <item x="24"/>
        <item x="25"/>
        <item x="26"/>
        <item x="27"/>
        <item x="29"/>
        <item x="30"/>
        <item x="31"/>
        <item x="32"/>
        <item x="33"/>
        <item x="34"/>
        <item x="35"/>
        <item x="36"/>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0"/>
        <item x="10"/>
        <item x="20"/>
        <item x="28"/>
        <item x="43"/>
        <item t="default"/>
      </items>
      <autoSortScope>
        <pivotArea dataOnly="0" outline="0" fieldPosition="0">
          <references count="1">
            <reference field="4294967294" count="1" selected="0">
              <x v="0"/>
            </reference>
          </references>
        </pivotArea>
      </autoSortScope>
    </pivotField>
    <pivotField axis="axisCol" showAll="0" sortType="descending">
      <items count="4">
        <item h="1" x="2"/>
        <item x="1"/>
        <item h="1" x="0"/>
        <item t="default"/>
      </items>
      <autoSortScope>
        <pivotArea dataOnly="0" outline="0" fieldPosition="0">
          <references count="1">
            <reference field="4294967294" count="1" selected="0">
              <x v="0"/>
            </reference>
          </references>
        </pivotArea>
      </autoSortScope>
    </pivotField>
    <pivotField showAll="0"/>
    <pivotField dataField="1" showAll="0"/>
  </pivotFields>
  <rowFields count="1">
    <field x="0"/>
  </rowFields>
  <rowItems count="73">
    <i>
      <x v="32"/>
    </i>
    <i>
      <x v="12"/>
    </i>
    <i>
      <x v="60"/>
    </i>
    <i>
      <x v="28"/>
    </i>
    <i>
      <x v="50"/>
    </i>
    <i>
      <x v="11"/>
    </i>
    <i>
      <x/>
    </i>
    <i>
      <x v="57"/>
    </i>
    <i>
      <x v="39"/>
    </i>
    <i>
      <x v="36"/>
    </i>
    <i>
      <x v="8"/>
    </i>
    <i>
      <x v="29"/>
    </i>
    <i>
      <x v="6"/>
    </i>
    <i>
      <x v="48"/>
    </i>
    <i>
      <x v="2"/>
    </i>
    <i>
      <x v="13"/>
    </i>
    <i>
      <x v="20"/>
    </i>
    <i>
      <x v="25"/>
    </i>
    <i>
      <x v="16"/>
    </i>
    <i>
      <x v="41"/>
    </i>
    <i>
      <x v="15"/>
    </i>
    <i>
      <x v="61"/>
    </i>
    <i>
      <x v="40"/>
    </i>
    <i>
      <x v="4"/>
    </i>
    <i>
      <x v="18"/>
    </i>
    <i>
      <x v="35"/>
    </i>
    <i>
      <x v="55"/>
    </i>
    <i>
      <x v="22"/>
    </i>
    <i>
      <x v="71"/>
    </i>
    <i>
      <x v="69"/>
    </i>
    <i>
      <x v="10"/>
    </i>
    <i>
      <x v="34"/>
    </i>
    <i>
      <x v="1"/>
    </i>
    <i>
      <x v="14"/>
    </i>
    <i>
      <x v="7"/>
    </i>
    <i>
      <x v="70"/>
    </i>
    <i>
      <x v="45"/>
    </i>
    <i>
      <x v="3"/>
    </i>
    <i>
      <x v="59"/>
    </i>
    <i>
      <x v="38"/>
    </i>
    <i>
      <x v="47"/>
    </i>
    <i>
      <x v="5"/>
    </i>
    <i>
      <x v="68"/>
    </i>
    <i>
      <x v="56"/>
    </i>
    <i>
      <x v="62"/>
    </i>
    <i>
      <x v="19"/>
    </i>
    <i>
      <x v="23"/>
    </i>
    <i>
      <x v="54"/>
    </i>
    <i>
      <x v="46"/>
    </i>
    <i>
      <x v="42"/>
    </i>
    <i>
      <x v="30"/>
    </i>
    <i>
      <x v="51"/>
    </i>
    <i>
      <x v="52"/>
    </i>
    <i>
      <x v="49"/>
    </i>
    <i>
      <x v="43"/>
    </i>
    <i>
      <x v="17"/>
    </i>
    <i>
      <x v="27"/>
    </i>
    <i>
      <x v="37"/>
    </i>
    <i>
      <x v="9"/>
    </i>
    <i>
      <x v="67"/>
    </i>
    <i>
      <x v="21"/>
    </i>
    <i>
      <x v="26"/>
    </i>
    <i>
      <x v="53"/>
    </i>
    <i>
      <x v="24"/>
    </i>
    <i>
      <x v="31"/>
    </i>
    <i>
      <x v="75"/>
    </i>
    <i>
      <x v="76"/>
    </i>
    <i>
      <x v="74"/>
    </i>
    <i>
      <x v="73"/>
    </i>
    <i>
      <x v="65"/>
    </i>
    <i>
      <x v="64"/>
    </i>
    <i>
      <x v="58"/>
    </i>
    <i t="grand">
      <x/>
    </i>
  </rowItems>
  <colFields count="1">
    <field x="1"/>
  </colFields>
  <colItems count="2">
    <i>
      <x v="1"/>
    </i>
    <i t="grand">
      <x/>
    </i>
  </colItems>
  <dataFields count="1">
    <dataField name="Sum of Total" fld="3"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N2:P7" firstHeaderRow="1" firstDataRow="2" firstDataCol="1"/>
  <pivotFields count="4">
    <pivotField axis="axisRow" showAll="0" sortType="descending">
      <items count="78">
        <item x="1"/>
        <item x="2"/>
        <item x="3"/>
        <item x="4"/>
        <item x="5"/>
        <item x="6"/>
        <item x="7"/>
        <item x="8"/>
        <item x="9"/>
        <item x="11"/>
        <item x="12"/>
        <item x="13"/>
        <item x="14"/>
        <item x="15"/>
        <item x="16"/>
        <item x="17"/>
        <item x="18"/>
        <item x="19"/>
        <item x="21"/>
        <item x="22"/>
        <item x="23"/>
        <item x="24"/>
        <item x="25"/>
        <item x="26"/>
        <item x="27"/>
        <item x="29"/>
        <item x="30"/>
        <item x="31"/>
        <item x="32"/>
        <item x="33"/>
        <item x="34"/>
        <item x="35"/>
        <item x="36"/>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0"/>
        <item x="10"/>
        <item x="20"/>
        <item x="28"/>
        <item x="43"/>
        <item t="default"/>
      </items>
      <autoSortScope>
        <pivotArea dataOnly="0" outline="0" fieldPosition="0">
          <references count="1">
            <reference field="4294967294" count="1" selected="0">
              <x v="0"/>
            </reference>
          </references>
        </pivotArea>
      </autoSortScope>
    </pivotField>
    <pivotField showAll="0"/>
    <pivotField axis="axisCol" showAll="0">
      <items count="4">
        <item x="2"/>
        <item h="1" x="1"/>
        <item h="1" x="0"/>
        <item t="default"/>
      </items>
    </pivotField>
    <pivotField dataField="1" showAll="0"/>
  </pivotFields>
  <rowFields count="1">
    <field x="0"/>
  </rowFields>
  <rowItems count="4">
    <i>
      <x v="4"/>
    </i>
    <i>
      <x v="35"/>
    </i>
    <i>
      <x v="34"/>
    </i>
    <i t="grand">
      <x/>
    </i>
  </rowItems>
  <colFields count="1">
    <field x="2"/>
  </colFields>
  <colItems count="2">
    <i>
      <x/>
    </i>
    <i t="grand">
      <x/>
    </i>
  </colItems>
  <dataFields count="1">
    <dataField name="Sum of Total" fld="3"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8"/>
  <sheetViews>
    <sheetView workbookViewId="0">
      <selection activeCell="A11" sqref="A11"/>
    </sheetView>
  </sheetViews>
  <sheetFormatPr defaultRowHeight="15"/>
  <cols>
    <col min="1" max="1" width="86.140625" bestFit="1" customWidth="1"/>
  </cols>
  <sheetData>
    <row r="1" spans="1:1" ht="30">
      <c r="A1" s="60" t="s">
        <v>117</v>
      </c>
    </row>
    <row r="2" spans="1:1" ht="75">
      <c r="A2" s="60" t="s">
        <v>118</v>
      </c>
    </row>
    <row r="3" spans="1:1">
      <c r="A3" t="s">
        <v>119</v>
      </c>
    </row>
    <row r="4" spans="1:1" ht="30">
      <c r="A4" s="60" t="s">
        <v>120</v>
      </c>
    </row>
    <row r="5" spans="1:1">
      <c r="A5" s="60" t="s">
        <v>121</v>
      </c>
    </row>
    <row r="6" spans="1:1">
      <c r="A6" s="60" t="s">
        <v>122</v>
      </c>
    </row>
    <row r="7" spans="1:1">
      <c r="A7" s="60" t="s">
        <v>123</v>
      </c>
    </row>
    <row r="8" spans="1:1" ht="30">
      <c r="A8" s="60" t="s">
        <v>124</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AX425"/>
  <sheetViews>
    <sheetView topLeftCell="A4" workbookViewId="0">
      <selection activeCell="S38" sqref="S38"/>
    </sheetView>
  </sheetViews>
  <sheetFormatPr defaultRowHeight="15"/>
  <cols>
    <col min="1" max="1" width="23.28515625" style="31" customWidth="1"/>
    <col min="2" max="2" width="5.85546875" style="18" customWidth="1"/>
    <col min="3" max="3" width="8.85546875" style="18" customWidth="1"/>
    <col min="4" max="4" width="16" style="54" bestFit="1" customWidth="1"/>
    <col min="5" max="5" width="8.85546875" style="124" customWidth="1"/>
    <col min="6" max="6" width="7.28515625" style="13" customWidth="1"/>
    <col min="7" max="7" width="7.5703125" style="5" customWidth="1"/>
    <col min="8" max="8" width="8.7109375" style="5" customWidth="1"/>
    <col min="9" max="9" width="9.140625" style="26" customWidth="1"/>
    <col min="10" max="10" width="12.5703125" style="27" customWidth="1"/>
    <col min="11" max="11" width="10.85546875" style="13" customWidth="1"/>
    <col min="12" max="13" width="9.140625" style="5" customWidth="1"/>
    <col min="14" max="14" width="19.140625" style="26" customWidth="1"/>
    <col min="15" max="15" width="10.28515625" style="61" customWidth="1"/>
    <col min="16" max="16" width="7.28515625" style="107" customWidth="1"/>
    <col min="17" max="18" width="9.7109375" style="107" customWidth="1"/>
    <col min="19" max="19" width="14.5703125" style="108" customWidth="1"/>
    <col min="20" max="20" width="12.28515625" style="27" customWidth="1"/>
    <col min="21" max="21" width="7.28515625" style="5" customWidth="1"/>
    <col min="22" max="22" width="7.5703125" style="5" customWidth="1"/>
    <col min="23" max="23" width="8.7109375" style="5" customWidth="1"/>
    <col min="24" max="24" width="9.140625" style="26"/>
    <col min="25" max="25" width="12.5703125" style="27" customWidth="1"/>
    <col min="26" max="26" width="7.28515625" style="13" customWidth="1"/>
    <col min="27" max="27" width="7.5703125" style="5" customWidth="1"/>
    <col min="28" max="28" width="8.7109375" style="5" customWidth="1"/>
    <col min="29" max="29" width="9.140625" style="26"/>
    <col min="30" max="30" width="12.5703125" style="27" customWidth="1"/>
    <col min="31" max="31" width="7.28515625" style="13" customWidth="1"/>
    <col min="32" max="32" width="7.5703125" style="5" customWidth="1"/>
    <col min="33" max="33" width="8.7109375" style="5" customWidth="1"/>
    <col min="34" max="34" width="9.140625" style="26"/>
    <col min="35" max="35" width="12.5703125" style="27" customWidth="1"/>
    <col min="36" max="36" width="7.28515625" style="13" customWidth="1"/>
    <col min="37" max="37" width="7.5703125" style="5" customWidth="1"/>
    <col min="38" max="38" width="8.7109375" style="5" customWidth="1"/>
    <col min="39" max="39" width="9.140625" style="26"/>
    <col min="40" max="40" width="12.5703125" style="27" customWidth="1"/>
    <col min="41" max="41" width="7.28515625" style="13" customWidth="1"/>
    <col min="42" max="42" width="7.5703125" style="5" customWidth="1"/>
    <col min="43" max="43" width="8.7109375" style="5" customWidth="1"/>
    <col min="44" max="44" width="9.140625" style="26"/>
    <col min="45" max="45" width="12.5703125" style="27" customWidth="1"/>
    <col min="46" max="46" width="7.28515625" style="13" customWidth="1"/>
    <col min="47" max="47" width="7.5703125" style="5" customWidth="1"/>
    <col min="48" max="48" width="8.7109375" style="5" customWidth="1"/>
    <col min="49" max="49" width="9.140625" style="26"/>
    <col min="50" max="50" width="12.5703125" style="27" customWidth="1"/>
  </cols>
  <sheetData>
    <row r="1" spans="1:50">
      <c r="A1"/>
      <c r="F1" s="5"/>
      <c r="J1" s="26"/>
      <c r="K1" s="5"/>
      <c r="O1" s="26"/>
      <c r="T1" s="26"/>
      <c r="Y1" s="26"/>
      <c r="Z1" s="5"/>
      <c r="AD1" s="26"/>
      <c r="AE1" s="5"/>
      <c r="AI1" s="26"/>
      <c r="AJ1" s="5"/>
      <c r="AN1" s="26"/>
      <c r="AO1" s="5"/>
      <c r="AS1" s="26"/>
      <c r="AT1" s="5"/>
      <c r="AX1" s="26"/>
    </row>
    <row r="2" spans="1:50">
      <c r="F2" s="5"/>
      <c r="J2" s="26"/>
      <c r="K2" s="5"/>
      <c r="O2" s="26"/>
      <c r="T2" s="26"/>
      <c r="Y2" s="26"/>
      <c r="Z2" s="5"/>
      <c r="AD2" s="26"/>
      <c r="AE2" s="5"/>
      <c r="AI2" s="26"/>
      <c r="AJ2" s="5"/>
      <c r="AN2" s="26"/>
      <c r="AO2" s="5"/>
      <c r="AS2" s="26"/>
      <c r="AT2" s="5"/>
      <c r="AX2" s="26"/>
    </row>
    <row r="3" spans="1:50" ht="62.25" customHeight="1">
      <c r="B3" s="33" t="s">
        <v>90</v>
      </c>
      <c r="F3" s="5"/>
      <c r="J3" s="26"/>
      <c r="K3" s="5"/>
      <c r="O3" s="26"/>
      <c r="T3" s="26"/>
      <c r="Y3" s="26"/>
      <c r="Z3" s="5"/>
      <c r="AD3" s="26"/>
      <c r="AE3" s="5"/>
      <c r="AI3" s="26"/>
      <c r="AJ3" s="5"/>
      <c r="AN3" s="26"/>
      <c r="AO3" s="5"/>
      <c r="AS3" s="26"/>
      <c r="AT3" s="5"/>
      <c r="AX3" s="26"/>
    </row>
    <row r="4" spans="1:50" s="42" customFormat="1">
      <c r="A4" s="127" t="s">
        <v>0</v>
      </c>
      <c r="B4" s="128" t="s">
        <v>92</v>
      </c>
      <c r="C4" s="128" t="s">
        <v>104</v>
      </c>
      <c r="D4" s="129" t="s">
        <v>85</v>
      </c>
      <c r="E4" s="132" t="s">
        <v>174</v>
      </c>
      <c r="F4" s="34" t="s">
        <v>91</v>
      </c>
      <c r="G4" s="8"/>
      <c r="H4" s="8"/>
      <c r="I4" s="40"/>
      <c r="J4" s="41"/>
      <c r="K4" s="34" t="s">
        <v>89</v>
      </c>
      <c r="L4" s="8"/>
      <c r="M4" s="8"/>
      <c r="N4" s="40"/>
      <c r="O4" s="92"/>
      <c r="P4" s="109" t="s">
        <v>95</v>
      </c>
      <c r="Q4" s="110"/>
      <c r="R4" s="110"/>
      <c r="S4" s="111"/>
      <c r="T4" s="41"/>
      <c r="U4" s="8" t="s">
        <v>115</v>
      </c>
      <c r="V4" s="8"/>
      <c r="W4" s="8"/>
      <c r="X4" s="40"/>
      <c r="Y4" s="41"/>
      <c r="Z4" s="34"/>
      <c r="AA4" s="8"/>
      <c r="AB4" s="8"/>
      <c r="AC4" s="40"/>
      <c r="AD4" s="41"/>
      <c r="AE4" s="34"/>
      <c r="AF4" s="8"/>
      <c r="AG4" s="8"/>
      <c r="AH4" s="40"/>
      <c r="AI4" s="41"/>
      <c r="AJ4" s="34"/>
      <c r="AK4" s="8"/>
      <c r="AL4" s="8"/>
      <c r="AM4" s="40"/>
      <c r="AN4" s="41"/>
      <c r="AO4" s="34"/>
      <c r="AP4" s="8"/>
      <c r="AQ4" s="8"/>
      <c r="AR4" s="40"/>
      <c r="AS4" s="41"/>
      <c r="AT4" s="34"/>
      <c r="AU4" s="8"/>
      <c r="AV4" s="8"/>
      <c r="AW4" s="40"/>
      <c r="AX4" s="41"/>
    </row>
    <row r="5" spans="1:50" s="42" customFormat="1">
      <c r="A5" s="127"/>
      <c r="B5" s="128"/>
      <c r="C5" s="128"/>
      <c r="D5" s="129"/>
      <c r="E5" s="132"/>
      <c r="F5" s="130" t="s">
        <v>78</v>
      </c>
      <c r="G5" s="131"/>
      <c r="H5" s="9" t="s">
        <v>79</v>
      </c>
      <c r="I5" s="24" t="s">
        <v>81</v>
      </c>
      <c r="J5" s="25"/>
      <c r="K5" s="34"/>
      <c r="L5" s="8"/>
      <c r="M5" s="9" t="s">
        <v>79</v>
      </c>
      <c r="N5" s="24" t="s">
        <v>81</v>
      </c>
      <c r="O5" s="89"/>
      <c r="P5" s="109"/>
      <c r="R5" s="42" t="s">
        <v>79</v>
      </c>
      <c r="S5" s="89" t="s">
        <v>81</v>
      </c>
      <c r="T5" s="89"/>
      <c r="U5" s="106" t="s">
        <v>78</v>
      </c>
      <c r="V5" s="8"/>
      <c r="W5" s="9" t="s">
        <v>79</v>
      </c>
      <c r="X5" s="24" t="s">
        <v>81</v>
      </c>
      <c r="Y5" s="25"/>
      <c r="Z5" s="16" t="s">
        <v>78</v>
      </c>
      <c r="AA5" s="8"/>
      <c r="AB5" s="9" t="s">
        <v>79</v>
      </c>
      <c r="AC5" s="24" t="s">
        <v>81</v>
      </c>
      <c r="AD5" s="25"/>
      <c r="AE5" s="16" t="s">
        <v>78</v>
      </c>
      <c r="AF5" s="8"/>
      <c r="AG5" s="9" t="s">
        <v>79</v>
      </c>
      <c r="AH5" s="24" t="s">
        <v>81</v>
      </c>
      <c r="AI5" s="25"/>
      <c r="AJ5" s="16" t="s">
        <v>78</v>
      </c>
      <c r="AK5" s="8"/>
      <c r="AL5" s="9" t="s">
        <v>79</v>
      </c>
      <c r="AM5" s="24" t="s">
        <v>81</v>
      </c>
      <c r="AN5" s="25"/>
      <c r="AO5" s="16" t="s">
        <v>78</v>
      </c>
      <c r="AP5" s="8"/>
      <c r="AQ5" s="9" t="s">
        <v>79</v>
      </c>
      <c r="AR5" s="24" t="s">
        <v>81</v>
      </c>
      <c r="AS5" s="25"/>
      <c r="AT5" s="16" t="s">
        <v>78</v>
      </c>
      <c r="AU5" s="8"/>
      <c r="AV5" s="9" t="s">
        <v>79</v>
      </c>
      <c r="AW5" s="24" t="s">
        <v>81</v>
      </c>
      <c r="AX5" s="25"/>
    </row>
    <row r="6" spans="1:50" s="42" customFormat="1">
      <c r="A6" s="127"/>
      <c r="B6" s="128"/>
      <c r="C6" s="128"/>
      <c r="D6" s="129"/>
      <c r="E6" s="132"/>
      <c r="F6" s="34" t="s">
        <v>80</v>
      </c>
      <c r="G6" s="9" t="s">
        <v>85</v>
      </c>
      <c r="H6" s="8"/>
      <c r="I6" s="40"/>
      <c r="J6" s="41" t="s">
        <v>94</v>
      </c>
      <c r="K6" s="34" t="s">
        <v>80</v>
      </c>
      <c r="L6" s="9" t="s">
        <v>85</v>
      </c>
      <c r="M6" s="8"/>
      <c r="N6" s="40"/>
      <c r="O6" s="92" t="s">
        <v>94</v>
      </c>
      <c r="P6" s="109" t="s">
        <v>80</v>
      </c>
      <c r="Q6" s="126" t="s">
        <v>85</v>
      </c>
      <c r="R6" s="110"/>
      <c r="S6" s="111"/>
      <c r="T6" s="112" t="s">
        <v>94</v>
      </c>
      <c r="U6" s="105" t="s">
        <v>80</v>
      </c>
      <c r="V6" s="9" t="s">
        <v>85</v>
      </c>
      <c r="W6" s="8"/>
      <c r="X6" s="40"/>
      <c r="Y6" s="41" t="s">
        <v>94</v>
      </c>
      <c r="Z6" s="34" t="s">
        <v>80</v>
      </c>
      <c r="AA6" s="9" t="s">
        <v>85</v>
      </c>
      <c r="AB6" s="8"/>
      <c r="AC6" s="40"/>
      <c r="AD6" s="41" t="s">
        <v>94</v>
      </c>
      <c r="AE6" s="34" t="s">
        <v>80</v>
      </c>
      <c r="AF6" s="9" t="s">
        <v>85</v>
      </c>
      <c r="AG6" s="8"/>
      <c r="AH6" s="40"/>
      <c r="AI6" s="41" t="s">
        <v>94</v>
      </c>
      <c r="AJ6" s="34" t="s">
        <v>80</v>
      </c>
      <c r="AK6" s="9" t="s">
        <v>85</v>
      </c>
      <c r="AL6" s="8"/>
      <c r="AM6" s="40"/>
      <c r="AN6" s="41" t="s">
        <v>94</v>
      </c>
      <c r="AO6" s="34" t="s">
        <v>80</v>
      </c>
      <c r="AP6" s="9" t="s">
        <v>85</v>
      </c>
      <c r="AQ6" s="8"/>
      <c r="AR6" s="40"/>
      <c r="AS6" s="41" t="s">
        <v>94</v>
      </c>
      <c r="AT6" s="34" t="s">
        <v>80</v>
      </c>
      <c r="AU6" s="9" t="s">
        <v>85</v>
      </c>
      <c r="AV6" s="8"/>
      <c r="AW6" s="40"/>
      <c r="AX6" s="41" t="s">
        <v>94</v>
      </c>
    </row>
    <row r="7" spans="1:50">
      <c r="A7" s="30" t="s">
        <v>13</v>
      </c>
      <c r="B7" s="21" t="s">
        <v>86</v>
      </c>
      <c r="C7" s="21" t="s">
        <v>103</v>
      </c>
      <c r="D7" s="52">
        <f t="shared" ref="D7:D38" si="0">+J7+O7+T7</f>
        <v>1.910267615865175</v>
      </c>
      <c r="E7" s="125">
        <f t="shared" ref="E7:E38" si="1">COUNT(G7,L7,Q7,V7,AA7,AF7,AK7,AP7,AU7)</f>
        <v>2</v>
      </c>
      <c r="F7" s="17">
        <v>12</v>
      </c>
      <c r="G7" s="10">
        <v>3.4</v>
      </c>
      <c r="H7" s="11">
        <v>5</v>
      </c>
      <c r="I7" s="10">
        <f>3.25/G7</f>
        <v>0.95588235294117652</v>
      </c>
      <c r="J7" s="53">
        <v>0.98399999999999999</v>
      </c>
      <c r="K7" s="49">
        <v>7</v>
      </c>
      <c r="L7" s="47">
        <v>137.66</v>
      </c>
      <c r="M7" s="47"/>
      <c r="N7" s="45">
        <f>127.51/L7</f>
        <v>0.92626761586517514</v>
      </c>
      <c r="O7" s="94">
        <f>N7</f>
        <v>0.92626761586517514</v>
      </c>
      <c r="P7" s="113"/>
      <c r="Q7" s="114"/>
      <c r="R7" s="114"/>
      <c r="S7" s="115"/>
      <c r="T7" s="48">
        <f>S7</f>
        <v>0</v>
      </c>
      <c r="U7" s="11"/>
      <c r="V7" s="10"/>
      <c r="W7" s="11"/>
      <c r="X7" s="10" t="s">
        <v>116</v>
      </c>
      <c r="Y7" s="45" t="str">
        <f>X7</f>
        <v>/X7</v>
      </c>
      <c r="Z7" s="17"/>
      <c r="AA7" s="10"/>
      <c r="AB7" s="11"/>
      <c r="AC7" s="10" t="e">
        <f>3.25/AA7</f>
        <v>#DIV/0!</v>
      </c>
      <c r="AD7" s="45" t="e">
        <f>AC7</f>
        <v>#DIV/0!</v>
      </c>
      <c r="AE7" s="17"/>
      <c r="AF7" s="10"/>
      <c r="AG7" s="11"/>
      <c r="AH7" s="10" t="e">
        <f>3.25/AF7</f>
        <v>#DIV/0!</v>
      </c>
      <c r="AI7" s="45" t="e">
        <f>AH7</f>
        <v>#DIV/0!</v>
      </c>
      <c r="AJ7" s="17"/>
      <c r="AK7" s="10"/>
      <c r="AL7" s="11"/>
      <c r="AM7" s="10" t="e">
        <f>3.25/AK7</f>
        <v>#DIV/0!</v>
      </c>
      <c r="AN7" s="45" t="e">
        <f>AM7</f>
        <v>#DIV/0!</v>
      </c>
      <c r="AO7" s="17"/>
      <c r="AP7" s="10"/>
      <c r="AQ7" s="11"/>
      <c r="AR7" s="10" t="e">
        <f>3.25/AP7</f>
        <v>#DIV/0!</v>
      </c>
      <c r="AS7" s="45" t="e">
        <f>AR7</f>
        <v>#DIV/0!</v>
      </c>
      <c r="AT7" s="17"/>
      <c r="AU7" s="10"/>
      <c r="AV7" s="11"/>
      <c r="AW7" s="10" t="e">
        <f>3.25/AU7</f>
        <v>#DIV/0!</v>
      </c>
      <c r="AX7" s="45" t="e">
        <f>AW7</f>
        <v>#DIV/0!</v>
      </c>
    </row>
    <row r="8" spans="1:50">
      <c r="A8" s="30" t="s">
        <v>21</v>
      </c>
      <c r="B8" s="21" t="s">
        <v>86</v>
      </c>
      <c r="C8" s="21" t="s">
        <v>103</v>
      </c>
      <c r="D8" s="52">
        <f t="shared" si="0"/>
        <v>0.9285714285714286</v>
      </c>
      <c r="E8" s="125">
        <f t="shared" si="1"/>
        <v>1</v>
      </c>
      <c r="F8" s="17">
        <v>20</v>
      </c>
      <c r="G8" s="10">
        <v>3.5</v>
      </c>
      <c r="H8" s="11"/>
      <c r="I8" s="10">
        <f>3.25/G8</f>
        <v>0.9285714285714286</v>
      </c>
      <c r="J8" s="15">
        <v>0.9285714285714286</v>
      </c>
      <c r="K8" s="49"/>
      <c r="L8" s="47"/>
      <c r="M8" s="47"/>
      <c r="N8" s="45"/>
      <c r="O8" s="94">
        <f t="shared" ref="O8:O75" si="2">N8</f>
        <v>0</v>
      </c>
      <c r="P8" s="113"/>
      <c r="Q8" s="114"/>
      <c r="R8" s="114"/>
      <c r="S8" s="115"/>
      <c r="T8" s="96">
        <f t="shared" ref="T8:T71" si="3">S8</f>
        <v>0</v>
      </c>
      <c r="U8" s="11"/>
      <c r="V8" s="10"/>
      <c r="W8" s="11"/>
      <c r="X8" s="10" t="e">
        <f>3.25/V8</f>
        <v>#DIV/0!</v>
      </c>
      <c r="Y8" s="45" t="e">
        <f t="shared" ref="Y8:Y75" si="4">X8</f>
        <v>#DIV/0!</v>
      </c>
      <c r="Z8" s="17"/>
      <c r="AA8" s="10"/>
      <c r="AB8" s="11"/>
      <c r="AC8" s="10" t="e">
        <f>3.25/AA8</f>
        <v>#DIV/0!</v>
      </c>
      <c r="AD8" s="45" t="e">
        <f t="shared" ref="AD8:AD75" si="5">AC8</f>
        <v>#DIV/0!</v>
      </c>
      <c r="AE8" s="17"/>
      <c r="AF8" s="10"/>
      <c r="AG8" s="11"/>
      <c r="AH8" s="10" t="e">
        <f>3.25/AF8</f>
        <v>#DIV/0!</v>
      </c>
      <c r="AI8" s="45" t="e">
        <f t="shared" ref="AI8:AI75" si="6">AH8</f>
        <v>#DIV/0!</v>
      </c>
      <c r="AJ8" s="17"/>
      <c r="AK8" s="10"/>
      <c r="AL8" s="11"/>
      <c r="AM8" s="10" t="e">
        <f>3.25/AK8</f>
        <v>#DIV/0!</v>
      </c>
      <c r="AN8" s="45" t="e">
        <f t="shared" ref="AN8:AN75" si="7">AM8</f>
        <v>#DIV/0!</v>
      </c>
      <c r="AO8" s="17"/>
      <c r="AP8" s="10"/>
      <c r="AQ8" s="11"/>
      <c r="AR8" s="10" t="e">
        <f>3.25/AP8</f>
        <v>#DIV/0!</v>
      </c>
      <c r="AS8" s="45" t="e">
        <f t="shared" ref="AS8:AS75" si="8">AR8</f>
        <v>#DIV/0!</v>
      </c>
      <c r="AT8" s="17"/>
      <c r="AU8" s="10"/>
      <c r="AV8" s="11"/>
      <c r="AW8" s="10" t="e">
        <f>3.25/AU8</f>
        <v>#DIV/0!</v>
      </c>
      <c r="AX8" s="45" t="e">
        <f t="shared" ref="AX8:AX75" si="9">AW8</f>
        <v>#DIV/0!</v>
      </c>
    </row>
    <row r="9" spans="1:50">
      <c r="A9" s="30" t="s">
        <v>43</v>
      </c>
      <c r="B9" s="21" t="s">
        <v>86</v>
      </c>
      <c r="C9" s="21" t="s">
        <v>103</v>
      </c>
      <c r="D9" s="52">
        <f t="shared" si="0"/>
        <v>1.5239039117603239</v>
      </c>
      <c r="E9" s="125">
        <f t="shared" si="1"/>
        <v>2</v>
      </c>
      <c r="F9" s="17">
        <v>42</v>
      </c>
      <c r="G9" s="10">
        <v>4.43</v>
      </c>
      <c r="H9" s="11"/>
      <c r="I9" s="10">
        <f>3.25/G9</f>
        <v>0.73363431151241543</v>
      </c>
      <c r="J9" s="15">
        <v>0.73363431151241543</v>
      </c>
      <c r="K9" s="49">
        <v>25</v>
      </c>
      <c r="L9" s="47">
        <v>161.35</v>
      </c>
      <c r="M9" s="47"/>
      <c r="N9" s="45">
        <f>127.51/L9</f>
        <v>0.79026960024790838</v>
      </c>
      <c r="O9" s="94">
        <f t="shared" si="2"/>
        <v>0.79026960024790838</v>
      </c>
      <c r="P9" s="113"/>
      <c r="Q9" s="114"/>
      <c r="R9" s="114"/>
      <c r="S9" s="115"/>
      <c r="T9" s="96">
        <f t="shared" si="3"/>
        <v>0</v>
      </c>
      <c r="U9" s="11"/>
      <c r="V9" s="10"/>
      <c r="W9" s="11"/>
      <c r="X9" s="10" t="e">
        <f>3.25/V9</f>
        <v>#DIV/0!</v>
      </c>
      <c r="Y9" s="45" t="e">
        <f t="shared" si="4"/>
        <v>#DIV/0!</v>
      </c>
      <c r="Z9" s="17"/>
      <c r="AA9" s="10"/>
      <c r="AB9" s="11"/>
      <c r="AC9" s="10" t="e">
        <f>3.25/AA9</f>
        <v>#DIV/0!</v>
      </c>
      <c r="AD9" s="45" t="e">
        <f t="shared" si="5"/>
        <v>#DIV/0!</v>
      </c>
      <c r="AE9" s="17"/>
      <c r="AF9" s="10"/>
      <c r="AG9" s="11"/>
      <c r="AH9" s="10" t="e">
        <f>3.25/AF9</f>
        <v>#DIV/0!</v>
      </c>
      <c r="AI9" s="45" t="e">
        <f t="shared" si="6"/>
        <v>#DIV/0!</v>
      </c>
      <c r="AJ9" s="17"/>
      <c r="AK9" s="10"/>
      <c r="AL9" s="11"/>
      <c r="AM9" s="10" t="e">
        <f>3.25/AK9</f>
        <v>#DIV/0!</v>
      </c>
      <c r="AN9" s="45" t="e">
        <f t="shared" si="7"/>
        <v>#DIV/0!</v>
      </c>
      <c r="AO9" s="17"/>
      <c r="AP9" s="10"/>
      <c r="AQ9" s="11"/>
      <c r="AR9" s="10" t="e">
        <f>3.25/AP9</f>
        <v>#DIV/0!</v>
      </c>
      <c r="AS9" s="45" t="e">
        <f t="shared" si="8"/>
        <v>#DIV/0!</v>
      </c>
      <c r="AT9" s="17"/>
      <c r="AU9" s="10"/>
      <c r="AV9" s="11"/>
      <c r="AW9" s="10" t="e">
        <f>3.25/AU9</f>
        <v>#DIV/0!</v>
      </c>
      <c r="AX9" s="45" t="e">
        <f t="shared" si="9"/>
        <v>#DIV/0!</v>
      </c>
    </row>
    <row r="10" spans="1:50">
      <c r="A10" s="30" t="s">
        <v>26</v>
      </c>
      <c r="B10" s="21" t="s">
        <v>86</v>
      </c>
      <c r="C10" s="21" t="s">
        <v>103</v>
      </c>
      <c r="D10" s="52">
        <f t="shared" si="0"/>
        <v>0.91036414565826329</v>
      </c>
      <c r="E10" s="125">
        <f t="shared" si="1"/>
        <v>1</v>
      </c>
      <c r="F10" s="17">
        <v>25</v>
      </c>
      <c r="G10" s="10">
        <v>3.57</v>
      </c>
      <c r="H10" s="11"/>
      <c r="I10" s="10">
        <f>3.25/G10</f>
        <v>0.91036414565826329</v>
      </c>
      <c r="J10" s="15">
        <v>0.91036414565826329</v>
      </c>
      <c r="K10" s="49"/>
      <c r="L10" s="47"/>
      <c r="M10" s="47"/>
      <c r="N10" s="45"/>
      <c r="O10" s="94">
        <f t="shared" si="2"/>
        <v>0</v>
      </c>
      <c r="P10" s="113"/>
      <c r="Q10" s="114"/>
      <c r="R10" s="114"/>
      <c r="S10" s="115"/>
      <c r="T10" s="96">
        <f t="shared" si="3"/>
        <v>0</v>
      </c>
      <c r="U10" s="11"/>
      <c r="V10" s="10"/>
      <c r="W10" s="11"/>
      <c r="X10" s="10" t="e">
        <f>3.25/V10</f>
        <v>#DIV/0!</v>
      </c>
      <c r="Y10" s="45" t="e">
        <f t="shared" si="4"/>
        <v>#DIV/0!</v>
      </c>
      <c r="Z10" s="17"/>
      <c r="AA10" s="10"/>
      <c r="AB10" s="11"/>
      <c r="AC10" s="10" t="e">
        <f>3.25/AA10</f>
        <v>#DIV/0!</v>
      </c>
      <c r="AD10" s="45" t="e">
        <f t="shared" si="5"/>
        <v>#DIV/0!</v>
      </c>
      <c r="AE10" s="17"/>
      <c r="AF10" s="10"/>
      <c r="AG10" s="11"/>
      <c r="AH10" s="10" t="e">
        <f>3.25/AF10</f>
        <v>#DIV/0!</v>
      </c>
      <c r="AI10" s="45" t="e">
        <f t="shared" si="6"/>
        <v>#DIV/0!</v>
      </c>
      <c r="AJ10" s="17"/>
      <c r="AK10" s="10"/>
      <c r="AL10" s="11"/>
      <c r="AM10" s="10" t="e">
        <f>3.25/AK10</f>
        <v>#DIV/0!</v>
      </c>
      <c r="AN10" s="45" t="e">
        <f t="shared" si="7"/>
        <v>#DIV/0!</v>
      </c>
      <c r="AO10" s="17"/>
      <c r="AP10" s="10"/>
      <c r="AQ10" s="11"/>
      <c r="AR10" s="10" t="e">
        <f>3.25/AP10</f>
        <v>#DIV/0!</v>
      </c>
      <c r="AS10" s="45" t="e">
        <f t="shared" si="8"/>
        <v>#DIV/0!</v>
      </c>
      <c r="AT10" s="17"/>
      <c r="AU10" s="10"/>
      <c r="AV10" s="11"/>
      <c r="AW10" s="10" t="e">
        <f>3.25/AU10</f>
        <v>#DIV/0!</v>
      </c>
      <c r="AX10" s="45" t="e">
        <f t="shared" si="9"/>
        <v>#DIV/0!</v>
      </c>
    </row>
    <row r="11" spans="1:50">
      <c r="A11" s="30" t="s">
        <v>8</v>
      </c>
      <c r="B11" s="21" t="s">
        <v>86</v>
      </c>
      <c r="C11" s="21" t="s">
        <v>88</v>
      </c>
      <c r="D11" s="52">
        <f t="shared" si="0"/>
        <v>0.97305389221556893</v>
      </c>
      <c r="E11" s="125">
        <f t="shared" si="1"/>
        <v>1</v>
      </c>
      <c r="F11" s="17">
        <v>7</v>
      </c>
      <c r="G11" s="10">
        <v>3.34</v>
      </c>
      <c r="H11" s="11"/>
      <c r="I11" s="10">
        <f>3.25/G11</f>
        <v>0.97305389221556893</v>
      </c>
      <c r="J11" s="15">
        <v>0.97305389221556893</v>
      </c>
      <c r="K11" s="49"/>
      <c r="L11" s="47"/>
      <c r="M11" s="47"/>
      <c r="N11" s="45"/>
      <c r="O11" s="94">
        <f t="shared" si="2"/>
        <v>0</v>
      </c>
      <c r="P11" s="113"/>
      <c r="Q11" s="114"/>
      <c r="R11" s="114"/>
      <c r="S11" s="115"/>
      <c r="T11" s="96">
        <f t="shared" si="3"/>
        <v>0</v>
      </c>
      <c r="U11" s="11"/>
      <c r="V11" s="10"/>
      <c r="W11" s="11"/>
      <c r="X11" s="10" t="e">
        <f>3.25/V11</f>
        <v>#DIV/0!</v>
      </c>
      <c r="Y11" s="45" t="e">
        <f t="shared" si="4"/>
        <v>#DIV/0!</v>
      </c>
      <c r="Z11" s="17"/>
      <c r="AA11" s="10"/>
      <c r="AB11" s="11"/>
      <c r="AC11" s="10" t="e">
        <f>3.25/AA11</f>
        <v>#DIV/0!</v>
      </c>
      <c r="AD11" s="45" t="e">
        <f t="shared" si="5"/>
        <v>#DIV/0!</v>
      </c>
      <c r="AE11" s="17"/>
      <c r="AF11" s="10"/>
      <c r="AG11" s="11"/>
      <c r="AH11" s="10" t="e">
        <f>3.25/AF11</f>
        <v>#DIV/0!</v>
      </c>
      <c r="AI11" s="45" t="e">
        <f t="shared" si="6"/>
        <v>#DIV/0!</v>
      </c>
      <c r="AJ11" s="17"/>
      <c r="AK11" s="10"/>
      <c r="AL11" s="11"/>
      <c r="AM11" s="10" t="e">
        <f>3.25/AK11</f>
        <v>#DIV/0!</v>
      </c>
      <c r="AN11" s="45" t="e">
        <f t="shared" si="7"/>
        <v>#DIV/0!</v>
      </c>
      <c r="AO11" s="17"/>
      <c r="AP11" s="10"/>
      <c r="AQ11" s="11"/>
      <c r="AR11" s="10" t="e">
        <f>3.25/AP11</f>
        <v>#DIV/0!</v>
      </c>
      <c r="AS11" s="45" t="e">
        <f t="shared" si="8"/>
        <v>#DIV/0!</v>
      </c>
      <c r="AT11" s="17"/>
      <c r="AU11" s="10"/>
      <c r="AV11" s="11"/>
      <c r="AW11" s="10" t="e">
        <f>3.25/AU11</f>
        <v>#DIV/0!</v>
      </c>
      <c r="AX11" s="45" t="e">
        <f t="shared" si="9"/>
        <v>#DIV/0!</v>
      </c>
    </row>
    <row r="12" spans="1:50">
      <c r="A12" s="13" t="s">
        <v>59</v>
      </c>
      <c r="B12" s="21" t="s">
        <v>86</v>
      </c>
      <c r="C12" s="21" t="s">
        <v>103</v>
      </c>
      <c r="D12" s="52">
        <f t="shared" si="0"/>
        <v>0.87311695425910718</v>
      </c>
      <c r="E12" s="125">
        <f t="shared" si="1"/>
        <v>1</v>
      </c>
      <c r="F12" s="17"/>
      <c r="G12" s="10"/>
      <c r="H12" s="11"/>
      <c r="I12" s="10"/>
      <c r="J12" s="15"/>
      <c r="K12" s="49">
        <v>14</v>
      </c>
      <c r="L12" s="47">
        <v>146.04</v>
      </c>
      <c r="M12" s="47"/>
      <c r="N12" s="45">
        <f>127.51/L12</f>
        <v>0.87311695425910718</v>
      </c>
      <c r="O12" s="94">
        <f t="shared" si="2"/>
        <v>0.87311695425910718</v>
      </c>
      <c r="P12" s="113"/>
      <c r="Q12" s="114"/>
      <c r="R12" s="114"/>
      <c r="S12" s="115"/>
      <c r="T12" s="96">
        <f t="shared" si="3"/>
        <v>0</v>
      </c>
      <c r="U12" s="11"/>
      <c r="V12" s="10"/>
      <c r="W12" s="11"/>
      <c r="X12" s="10"/>
      <c r="Y12" s="45">
        <f t="shared" si="4"/>
        <v>0</v>
      </c>
      <c r="Z12" s="17"/>
      <c r="AA12" s="10"/>
      <c r="AB12" s="11"/>
      <c r="AC12" s="10"/>
      <c r="AD12" s="45">
        <f t="shared" si="5"/>
        <v>0</v>
      </c>
      <c r="AE12" s="17"/>
      <c r="AF12" s="10"/>
      <c r="AG12" s="11"/>
      <c r="AH12" s="10"/>
      <c r="AI12" s="45">
        <f t="shared" si="6"/>
        <v>0</v>
      </c>
      <c r="AJ12" s="17"/>
      <c r="AK12" s="10"/>
      <c r="AL12" s="11"/>
      <c r="AM12" s="10"/>
      <c r="AN12" s="45">
        <f t="shared" si="7"/>
        <v>0</v>
      </c>
      <c r="AO12" s="17"/>
      <c r="AP12" s="10"/>
      <c r="AQ12" s="11"/>
      <c r="AR12" s="10"/>
      <c r="AS12" s="45">
        <f t="shared" si="8"/>
        <v>0</v>
      </c>
      <c r="AT12" s="17"/>
      <c r="AU12" s="10"/>
      <c r="AV12" s="11"/>
      <c r="AW12" s="10"/>
      <c r="AX12" s="45">
        <f t="shared" si="9"/>
        <v>0</v>
      </c>
    </row>
    <row r="13" spans="1:50">
      <c r="A13" s="21" t="s">
        <v>41</v>
      </c>
      <c r="B13" s="21" t="s">
        <v>86</v>
      </c>
      <c r="C13" s="21" t="s">
        <v>103</v>
      </c>
      <c r="D13" s="52">
        <f t="shared" si="0"/>
        <v>1.5877303507476119</v>
      </c>
      <c r="E13" s="125">
        <f t="shared" si="1"/>
        <v>2</v>
      </c>
      <c r="F13" s="17">
        <v>40</v>
      </c>
      <c r="G13" s="10">
        <v>4.3899999999999997</v>
      </c>
      <c r="H13" s="11"/>
      <c r="I13" s="10">
        <f>3.25/G13</f>
        <v>0.74031890660592259</v>
      </c>
      <c r="J13" s="15">
        <v>0.74031890660592259</v>
      </c>
      <c r="K13" s="49">
        <v>17</v>
      </c>
      <c r="L13" s="47">
        <v>150.47</v>
      </c>
      <c r="M13" s="47"/>
      <c r="N13" s="45">
        <f>127.51/L13</f>
        <v>0.84741144414168945</v>
      </c>
      <c r="O13" s="94">
        <f t="shared" si="2"/>
        <v>0.84741144414168945</v>
      </c>
      <c r="P13" s="113"/>
      <c r="Q13" s="114"/>
      <c r="R13" s="114"/>
      <c r="S13" s="115"/>
      <c r="T13" s="96">
        <f t="shared" si="3"/>
        <v>0</v>
      </c>
      <c r="U13" s="11"/>
      <c r="V13" s="10"/>
      <c r="W13" s="11"/>
      <c r="X13" s="10" t="e">
        <f>3.25/V13</f>
        <v>#DIV/0!</v>
      </c>
      <c r="Y13" s="45" t="e">
        <f t="shared" si="4"/>
        <v>#DIV/0!</v>
      </c>
      <c r="Z13" s="17"/>
      <c r="AA13" s="10"/>
      <c r="AB13" s="11"/>
      <c r="AC13" s="10" t="e">
        <f>3.25/AA13</f>
        <v>#DIV/0!</v>
      </c>
      <c r="AD13" s="45" t="e">
        <f t="shared" si="5"/>
        <v>#DIV/0!</v>
      </c>
      <c r="AE13" s="17"/>
      <c r="AF13" s="10"/>
      <c r="AG13" s="11"/>
      <c r="AH13" s="10" t="e">
        <f>3.25/AF13</f>
        <v>#DIV/0!</v>
      </c>
      <c r="AI13" s="45" t="e">
        <f t="shared" si="6"/>
        <v>#DIV/0!</v>
      </c>
      <c r="AJ13" s="17"/>
      <c r="AK13" s="10"/>
      <c r="AL13" s="11"/>
      <c r="AM13" s="10" t="e">
        <f>3.25/AK13</f>
        <v>#DIV/0!</v>
      </c>
      <c r="AN13" s="45" t="e">
        <f t="shared" si="7"/>
        <v>#DIV/0!</v>
      </c>
      <c r="AO13" s="17"/>
      <c r="AP13" s="10"/>
      <c r="AQ13" s="11"/>
      <c r="AR13" s="10" t="e">
        <f>3.25/AP13</f>
        <v>#DIV/0!</v>
      </c>
      <c r="AS13" s="45" t="e">
        <f t="shared" si="8"/>
        <v>#DIV/0!</v>
      </c>
      <c r="AT13" s="17"/>
      <c r="AU13" s="10"/>
      <c r="AV13" s="11"/>
      <c r="AW13" s="10" t="e">
        <f>3.25/AU13</f>
        <v>#DIV/0!</v>
      </c>
      <c r="AX13" s="45" t="e">
        <f t="shared" si="9"/>
        <v>#DIV/0!</v>
      </c>
    </row>
    <row r="14" spans="1:50">
      <c r="A14" s="13" t="s">
        <v>57</v>
      </c>
      <c r="B14" s="21" t="s">
        <v>86</v>
      </c>
      <c r="C14" s="21" t="s">
        <v>103</v>
      </c>
      <c r="D14" s="52">
        <f t="shared" si="0"/>
        <v>0.91628341477436048</v>
      </c>
      <c r="E14" s="125">
        <f t="shared" si="1"/>
        <v>1</v>
      </c>
      <c r="F14" s="17"/>
      <c r="G14" s="10"/>
      <c r="H14" s="11"/>
      <c r="I14" s="10"/>
      <c r="J14" s="15"/>
      <c r="K14" s="49">
        <v>10</v>
      </c>
      <c r="L14" s="47">
        <v>139.16</v>
      </c>
      <c r="M14" s="47"/>
      <c r="N14" s="45">
        <f>127.51/L14</f>
        <v>0.91628341477436048</v>
      </c>
      <c r="O14" s="94">
        <f t="shared" si="2"/>
        <v>0.91628341477436048</v>
      </c>
      <c r="P14" s="113"/>
      <c r="Q14" s="114"/>
      <c r="R14" s="114"/>
      <c r="S14" s="115"/>
      <c r="T14" s="96">
        <f t="shared" si="3"/>
        <v>0</v>
      </c>
      <c r="U14" s="11"/>
      <c r="V14" s="10"/>
      <c r="W14" s="11"/>
      <c r="X14" s="10"/>
      <c r="Y14" s="45">
        <f t="shared" si="4"/>
        <v>0</v>
      </c>
      <c r="Z14" s="17"/>
      <c r="AA14" s="10"/>
      <c r="AB14" s="11"/>
      <c r="AC14" s="10"/>
      <c r="AD14" s="45">
        <f t="shared" si="5"/>
        <v>0</v>
      </c>
      <c r="AE14" s="17"/>
      <c r="AF14" s="10"/>
      <c r="AG14" s="11"/>
      <c r="AH14" s="10"/>
      <c r="AI14" s="45">
        <f t="shared" si="6"/>
        <v>0</v>
      </c>
      <c r="AJ14" s="17"/>
      <c r="AK14" s="10"/>
      <c r="AL14" s="11"/>
      <c r="AM14" s="10"/>
      <c r="AN14" s="45">
        <f t="shared" si="7"/>
        <v>0</v>
      </c>
      <c r="AO14" s="17"/>
      <c r="AP14" s="10"/>
      <c r="AQ14" s="11"/>
      <c r="AR14" s="10"/>
      <c r="AS14" s="45">
        <f t="shared" si="8"/>
        <v>0</v>
      </c>
      <c r="AT14" s="17"/>
      <c r="AU14" s="10"/>
      <c r="AV14" s="11"/>
      <c r="AW14" s="10"/>
      <c r="AX14" s="45">
        <f t="shared" si="9"/>
        <v>0</v>
      </c>
    </row>
    <row r="15" spans="1:50">
      <c r="A15" s="13" t="s">
        <v>68</v>
      </c>
      <c r="B15" s="21" t="s">
        <v>86</v>
      </c>
      <c r="C15" s="21" t="s">
        <v>103</v>
      </c>
      <c r="D15" s="52">
        <f t="shared" si="0"/>
        <v>1.6233886484568445</v>
      </c>
      <c r="E15" s="125">
        <f t="shared" si="1"/>
        <v>2</v>
      </c>
      <c r="F15" s="17"/>
      <c r="G15" s="10"/>
      <c r="H15" s="11"/>
      <c r="I15" s="10"/>
      <c r="J15" s="15"/>
      <c r="K15" s="49">
        <v>26</v>
      </c>
      <c r="L15" s="47">
        <v>162.84</v>
      </c>
      <c r="M15" s="47"/>
      <c r="N15" s="45">
        <f>127.51/L15</f>
        <v>0.78303856546303119</v>
      </c>
      <c r="O15" s="94">
        <f t="shared" si="2"/>
        <v>0.78303856546303119</v>
      </c>
      <c r="P15" s="116">
        <v>7</v>
      </c>
      <c r="Q15" s="117">
        <v>132.54</v>
      </c>
      <c r="R15" s="117"/>
      <c r="S15" s="117">
        <v>0.8403500829938132</v>
      </c>
      <c r="T15" s="96">
        <f t="shared" si="3"/>
        <v>0.8403500829938132</v>
      </c>
      <c r="U15" s="11"/>
      <c r="V15" s="10"/>
      <c r="W15" s="11"/>
      <c r="X15" s="10"/>
      <c r="Y15" s="45">
        <f t="shared" si="4"/>
        <v>0</v>
      </c>
      <c r="Z15" s="17"/>
      <c r="AA15" s="10"/>
      <c r="AB15" s="11"/>
      <c r="AC15" s="10"/>
      <c r="AD15" s="45">
        <f t="shared" si="5"/>
        <v>0</v>
      </c>
      <c r="AE15" s="17"/>
      <c r="AF15" s="10"/>
      <c r="AG15" s="11"/>
      <c r="AH15" s="10"/>
      <c r="AI15" s="45">
        <f t="shared" si="6"/>
        <v>0</v>
      </c>
      <c r="AJ15" s="17"/>
      <c r="AK15" s="10"/>
      <c r="AL15" s="11"/>
      <c r="AM15" s="10"/>
      <c r="AN15" s="45">
        <f t="shared" si="7"/>
        <v>0</v>
      </c>
      <c r="AO15" s="17"/>
      <c r="AP15" s="10"/>
      <c r="AQ15" s="11"/>
      <c r="AR15" s="10"/>
      <c r="AS15" s="45">
        <f t="shared" si="8"/>
        <v>0</v>
      </c>
      <c r="AT15" s="17"/>
      <c r="AU15" s="10"/>
      <c r="AV15" s="11"/>
      <c r="AW15" s="10"/>
      <c r="AX15" s="45">
        <f t="shared" si="9"/>
        <v>0</v>
      </c>
    </row>
    <row r="16" spans="1:50" s="79" customFormat="1">
      <c r="A16" s="85" t="s">
        <v>170</v>
      </c>
      <c r="B16" s="88" t="s">
        <v>86</v>
      </c>
      <c r="C16" s="88" t="s">
        <v>103</v>
      </c>
      <c r="D16" s="52">
        <f t="shared" si="0"/>
        <v>0.39218309859154926</v>
      </c>
      <c r="E16" s="125">
        <f t="shared" si="1"/>
        <v>1</v>
      </c>
      <c r="F16" s="87"/>
      <c r="G16" s="83"/>
      <c r="H16" s="84"/>
      <c r="I16" s="83"/>
      <c r="J16" s="86"/>
      <c r="K16" s="97"/>
      <c r="L16" s="95"/>
      <c r="M16" s="95"/>
      <c r="N16" s="94"/>
      <c r="O16" s="94"/>
      <c r="P16" s="116">
        <v>19</v>
      </c>
      <c r="Q16" s="117">
        <v>284</v>
      </c>
      <c r="R16" s="117"/>
      <c r="S16" s="117">
        <v>0.39218309859154926</v>
      </c>
      <c r="T16" s="96">
        <f t="shared" si="3"/>
        <v>0.39218309859154926</v>
      </c>
      <c r="U16" s="84"/>
      <c r="V16" s="83"/>
      <c r="W16" s="84"/>
      <c r="X16" s="83"/>
      <c r="Y16" s="94"/>
      <c r="Z16" s="87"/>
      <c r="AA16" s="83"/>
      <c r="AB16" s="84"/>
      <c r="AC16" s="83"/>
      <c r="AD16" s="94"/>
      <c r="AE16" s="87"/>
      <c r="AF16" s="83"/>
      <c r="AG16" s="84"/>
      <c r="AH16" s="83"/>
      <c r="AI16" s="94"/>
      <c r="AJ16" s="87"/>
      <c r="AK16" s="83"/>
      <c r="AL16" s="84"/>
      <c r="AM16" s="83"/>
      <c r="AN16" s="94"/>
      <c r="AO16" s="87"/>
      <c r="AP16" s="83"/>
      <c r="AQ16" s="84"/>
      <c r="AR16" s="83"/>
      <c r="AS16" s="94"/>
      <c r="AT16" s="87"/>
      <c r="AU16" s="83"/>
      <c r="AV16" s="84"/>
      <c r="AW16" s="83"/>
      <c r="AX16" s="94"/>
    </row>
    <row r="17" spans="1:50">
      <c r="A17" s="30" t="s">
        <v>42</v>
      </c>
      <c r="B17" s="21" t="s">
        <v>86</v>
      </c>
      <c r="C17" s="21" t="s">
        <v>103</v>
      </c>
      <c r="D17" s="52">
        <f t="shared" si="0"/>
        <v>0.73863636363636354</v>
      </c>
      <c r="E17" s="125">
        <f t="shared" si="1"/>
        <v>1</v>
      </c>
      <c r="F17" s="17">
        <v>41</v>
      </c>
      <c r="G17" s="10">
        <v>4.4000000000000004</v>
      </c>
      <c r="H17" s="11"/>
      <c r="I17" s="10">
        <f>3.25/G17</f>
        <v>0.73863636363636354</v>
      </c>
      <c r="J17" s="15">
        <v>0.73863636363636354</v>
      </c>
      <c r="K17" s="49"/>
      <c r="L17" s="47"/>
      <c r="M17" s="47"/>
      <c r="N17" s="45"/>
      <c r="O17" s="94">
        <f t="shared" si="2"/>
        <v>0</v>
      </c>
      <c r="P17" s="113"/>
      <c r="Q17" s="114"/>
      <c r="R17" s="114"/>
      <c r="S17" s="115"/>
      <c r="T17" s="96">
        <f t="shared" si="3"/>
        <v>0</v>
      </c>
      <c r="U17" s="11"/>
      <c r="V17" s="10"/>
      <c r="W17" s="11"/>
      <c r="X17" s="10" t="e">
        <f>3.25/V17</f>
        <v>#DIV/0!</v>
      </c>
      <c r="Y17" s="45" t="e">
        <f t="shared" si="4"/>
        <v>#DIV/0!</v>
      </c>
      <c r="Z17" s="17"/>
      <c r="AA17" s="10"/>
      <c r="AB17" s="11"/>
      <c r="AC17" s="10" t="e">
        <f>3.25/AA17</f>
        <v>#DIV/0!</v>
      </c>
      <c r="AD17" s="45" t="e">
        <f t="shared" si="5"/>
        <v>#DIV/0!</v>
      </c>
      <c r="AE17" s="17"/>
      <c r="AF17" s="10"/>
      <c r="AG17" s="11"/>
      <c r="AH17" s="10" t="e">
        <f>3.25/AF17</f>
        <v>#DIV/0!</v>
      </c>
      <c r="AI17" s="45" t="e">
        <f t="shared" si="6"/>
        <v>#DIV/0!</v>
      </c>
      <c r="AJ17" s="17"/>
      <c r="AK17" s="10"/>
      <c r="AL17" s="11"/>
      <c r="AM17" s="10" t="e">
        <f>3.25/AK17</f>
        <v>#DIV/0!</v>
      </c>
      <c r="AN17" s="45" t="e">
        <f t="shared" si="7"/>
        <v>#DIV/0!</v>
      </c>
      <c r="AO17" s="17"/>
      <c r="AP17" s="10"/>
      <c r="AQ17" s="11"/>
      <c r="AR17" s="10" t="e">
        <f>3.25/AP17</f>
        <v>#DIV/0!</v>
      </c>
      <c r="AS17" s="45" t="e">
        <f t="shared" si="8"/>
        <v>#DIV/0!</v>
      </c>
      <c r="AT17" s="17"/>
      <c r="AU17" s="10"/>
      <c r="AV17" s="11"/>
      <c r="AW17" s="10" t="e">
        <f>3.25/AU17</f>
        <v>#DIV/0!</v>
      </c>
      <c r="AX17" s="45" t="e">
        <f t="shared" si="9"/>
        <v>#DIV/0!</v>
      </c>
    </row>
    <row r="18" spans="1:50">
      <c r="A18" s="30" t="s">
        <v>18</v>
      </c>
      <c r="B18" s="21" t="s">
        <v>86</v>
      </c>
      <c r="C18" s="21" t="s">
        <v>103</v>
      </c>
      <c r="D18" s="52">
        <f t="shared" si="0"/>
        <v>0.94202898550724634</v>
      </c>
      <c r="E18" s="125">
        <f t="shared" si="1"/>
        <v>1</v>
      </c>
      <c r="F18" s="17">
        <v>17</v>
      </c>
      <c r="G18" s="10">
        <v>3.45</v>
      </c>
      <c r="H18" s="11"/>
      <c r="I18" s="10">
        <f>3.25/G18</f>
        <v>0.94202898550724634</v>
      </c>
      <c r="J18" s="15">
        <v>0.94202898550724634</v>
      </c>
      <c r="K18" s="49"/>
      <c r="L18" s="47"/>
      <c r="M18" s="47"/>
      <c r="N18" s="45"/>
      <c r="O18" s="94">
        <f t="shared" si="2"/>
        <v>0</v>
      </c>
      <c r="P18" s="113"/>
      <c r="Q18" s="114"/>
      <c r="R18" s="114"/>
      <c r="S18" s="115"/>
      <c r="T18" s="96">
        <f t="shared" si="3"/>
        <v>0</v>
      </c>
      <c r="U18" s="11"/>
      <c r="V18" s="10"/>
      <c r="W18" s="11"/>
      <c r="X18" s="10" t="e">
        <f>3.25/V18</f>
        <v>#DIV/0!</v>
      </c>
      <c r="Y18" s="45" t="e">
        <f t="shared" si="4"/>
        <v>#DIV/0!</v>
      </c>
      <c r="Z18" s="17"/>
      <c r="AA18" s="10"/>
      <c r="AB18" s="11"/>
      <c r="AC18" s="10" t="e">
        <f>3.25/AA18</f>
        <v>#DIV/0!</v>
      </c>
      <c r="AD18" s="45" t="e">
        <f t="shared" si="5"/>
        <v>#DIV/0!</v>
      </c>
      <c r="AE18" s="17"/>
      <c r="AF18" s="10"/>
      <c r="AG18" s="11"/>
      <c r="AH18" s="10" t="e">
        <f>3.25/AF18</f>
        <v>#DIV/0!</v>
      </c>
      <c r="AI18" s="45" t="e">
        <f t="shared" si="6"/>
        <v>#DIV/0!</v>
      </c>
      <c r="AJ18" s="17"/>
      <c r="AK18" s="10"/>
      <c r="AL18" s="11"/>
      <c r="AM18" s="10" t="e">
        <f>3.25/AK18</f>
        <v>#DIV/0!</v>
      </c>
      <c r="AN18" s="45" t="e">
        <f t="shared" si="7"/>
        <v>#DIV/0!</v>
      </c>
      <c r="AO18" s="17"/>
      <c r="AP18" s="10"/>
      <c r="AQ18" s="11"/>
      <c r="AR18" s="10" t="e">
        <f>3.25/AP18</f>
        <v>#DIV/0!</v>
      </c>
      <c r="AS18" s="45" t="e">
        <f t="shared" si="8"/>
        <v>#DIV/0!</v>
      </c>
      <c r="AT18" s="17"/>
      <c r="AU18" s="10"/>
      <c r="AV18" s="11"/>
      <c r="AW18" s="10" t="e">
        <f>3.25/AU18</f>
        <v>#DIV/0!</v>
      </c>
      <c r="AX18" s="45" t="e">
        <f t="shared" si="9"/>
        <v>#DIV/0!</v>
      </c>
    </row>
    <row r="19" spans="1:50">
      <c r="A19" s="13" t="s">
        <v>53</v>
      </c>
      <c r="B19" s="21" t="s">
        <v>86</v>
      </c>
      <c r="C19" s="21" t="s">
        <v>103</v>
      </c>
      <c r="D19" s="52">
        <f t="shared" si="0"/>
        <v>1.9174989556655349</v>
      </c>
      <c r="E19" s="125">
        <f t="shared" si="1"/>
        <v>2</v>
      </c>
      <c r="F19" s="17"/>
      <c r="G19" s="10"/>
      <c r="H19" s="11"/>
      <c r="I19" s="10"/>
      <c r="J19" s="15"/>
      <c r="K19" s="49">
        <v>2</v>
      </c>
      <c r="L19" s="47">
        <v>131.51</v>
      </c>
      <c r="M19" s="47"/>
      <c r="N19" s="45">
        <f>127.51/L19</f>
        <v>0.96958406204851355</v>
      </c>
      <c r="O19" s="94">
        <f t="shared" si="2"/>
        <v>0.96958406204851355</v>
      </c>
      <c r="P19" s="116">
        <v>3</v>
      </c>
      <c r="Q19" s="117">
        <v>117.5</v>
      </c>
      <c r="R19" s="117"/>
      <c r="S19" s="117">
        <v>0.94791489361702119</v>
      </c>
      <c r="T19" s="96">
        <f t="shared" si="3"/>
        <v>0.94791489361702119</v>
      </c>
      <c r="U19" s="11"/>
      <c r="V19" s="10"/>
      <c r="W19" s="11"/>
      <c r="X19" s="10"/>
      <c r="Y19" s="45">
        <f t="shared" si="4"/>
        <v>0</v>
      </c>
      <c r="Z19" s="17"/>
      <c r="AA19" s="10"/>
      <c r="AB19" s="11"/>
      <c r="AC19" s="10"/>
      <c r="AD19" s="45">
        <f t="shared" si="5"/>
        <v>0</v>
      </c>
      <c r="AE19" s="17"/>
      <c r="AF19" s="10"/>
      <c r="AG19" s="11"/>
      <c r="AH19" s="10"/>
      <c r="AI19" s="45">
        <f t="shared" si="6"/>
        <v>0</v>
      </c>
      <c r="AJ19" s="17"/>
      <c r="AK19" s="10"/>
      <c r="AL19" s="11"/>
      <c r="AM19" s="10"/>
      <c r="AN19" s="45">
        <f t="shared" si="7"/>
        <v>0</v>
      </c>
      <c r="AO19" s="17"/>
      <c r="AP19" s="10"/>
      <c r="AQ19" s="11"/>
      <c r="AR19" s="10"/>
      <c r="AS19" s="45">
        <f t="shared" si="8"/>
        <v>0</v>
      </c>
      <c r="AT19" s="17"/>
      <c r="AU19" s="10"/>
      <c r="AV19" s="11"/>
      <c r="AW19" s="10"/>
      <c r="AX19" s="45">
        <f t="shared" si="9"/>
        <v>0</v>
      </c>
    </row>
    <row r="20" spans="1:50">
      <c r="A20" s="30" t="s">
        <v>19</v>
      </c>
      <c r="B20" s="21" t="s">
        <v>86</v>
      </c>
      <c r="C20" s="21" t="s">
        <v>103</v>
      </c>
      <c r="D20" s="52">
        <f t="shared" si="0"/>
        <v>2.4415160865344072</v>
      </c>
      <c r="E20" s="125">
        <f t="shared" si="1"/>
        <v>3</v>
      </c>
      <c r="F20" s="17">
        <v>18</v>
      </c>
      <c r="G20" s="10">
        <v>3.47</v>
      </c>
      <c r="H20" s="11"/>
      <c r="I20" s="10">
        <f>3.25/G20</f>
        <v>0.93659942363112392</v>
      </c>
      <c r="J20" s="15">
        <v>0.93659942363112392</v>
      </c>
      <c r="K20" s="49">
        <v>12</v>
      </c>
      <c r="L20" s="47">
        <v>143.09</v>
      </c>
      <c r="M20" s="47"/>
      <c r="N20" s="45">
        <f>127.51/L20</f>
        <v>0.89111747851002865</v>
      </c>
      <c r="O20" s="94">
        <f t="shared" si="2"/>
        <v>0.89111747851002865</v>
      </c>
      <c r="P20" s="116">
        <v>11</v>
      </c>
      <c r="Q20" s="117">
        <v>181.46</v>
      </c>
      <c r="R20" s="117"/>
      <c r="S20" s="117">
        <v>0.61379918439325465</v>
      </c>
      <c r="T20" s="96">
        <f t="shared" si="3"/>
        <v>0.61379918439325465</v>
      </c>
      <c r="U20" s="11"/>
      <c r="V20" s="10"/>
      <c r="W20" s="11"/>
      <c r="X20" s="10" t="e">
        <f>3.25/V20</f>
        <v>#DIV/0!</v>
      </c>
      <c r="Y20" s="45" t="e">
        <f t="shared" si="4"/>
        <v>#DIV/0!</v>
      </c>
      <c r="Z20" s="17"/>
      <c r="AA20" s="10"/>
      <c r="AB20" s="11"/>
      <c r="AC20" s="10" t="e">
        <f>3.25/AA20</f>
        <v>#DIV/0!</v>
      </c>
      <c r="AD20" s="45" t="e">
        <f t="shared" si="5"/>
        <v>#DIV/0!</v>
      </c>
      <c r="AE20" s="17"/>
      <c r="AF20" s="10"/>
      <c r="AG20" s="11"/>
      <c r="AH20" s="10" t="e">
        <f>3.25/AF20</f>
        <v>#DIV/0!</v>
      </c>
      <c r="AI20" s="45" t="e">
        <f t="shared" si="6"/>
        <v>#DIV/0!</v>
      </c>
      <c r="AJ20" s="17"/>
      <c r="AK20" s="10"/>
      <c r="AL20" s="11"/>
      <c r="AM20" s="10" t="e">
        <f>3.25/AK20</f>
        <v>#DIV/0!</v>
      </c>
      <c r="AN20" s="45" t="e">
        <f t="shared" si="7"/>
        <v>#DIV/0!</v>
      </c>
      <c r="AO20" s="17"/>
      <c r="AP20" s="10"/>
      <c r="AQ20" s="11"/>
      <c r="AR20" s="10" t="e">
        <f>3.25/AP20</f>
        <v>#DIV/0!</v>
      </c>
      <c r="AS20" s="45" t="e">
        <f t="shared" si="8"/>
        <v>#DIV/0!</v>
      </c>
      <c r="AT20" s="17"/>
      <c r="AU20" s="10"/>
      <c r="AV20" s="11"/>
      <c r="AW20" s="10" t="e">
        <f>3.25/AU20</f>
        <v>#DIV/0!</v>
      </c>
      <c r="AX20" s="45" t="e">
        <f t="shared" si="9"/>
        <v>#DIV/0!</v>
      </c>
    </row>
    <row r="21" spans="1:50">
      <c r="A21" s="13" t="s">
        <v>63</v>
      </c>
      <c r="B21" s="21" t="s">
        <v>86</v>
      </c>
      <c r="C21" s="21" t="s">
        <v>103</v>
      </c>
      <c r="D21" s="52">
        <f t="shared" si="0"/>
        <v>1.4760217074339348</v>
      </c>
      <c r="E21" s="125">
        <f t="shared" si="1"/>
        <v>2</v>
      </c>
      <c r="F21" s="17"/>
      <c r="G21" s="10"/>
      <c r="H21" s="11"/>
      <c r="I21" s="10"/>
      <c r="J21" s="15"/>
      <c r="K21" s="49">
        <v>20</v>
      </c>
      <c r="L21" s="47">
        <v>154.79000000000002</v>
      </c>
      <c r="M21" s="47"/>
      <c r="N21" s="45">
        <f>127.51/L21</f>
        <v>0.82376122488532844</v>
      </c>
      <c r="O21" s="94">
        <f t="shared" si="2"/>
        <v>0.82376122488532844</v>
      </c>
      <c r="P21" s="116">
        <v>10</v>
      </c>
      <c r="Q21" s="117">
        <v>170.76</v>
      </c>
      <c r="R21" s="117"/>
      <c r="S21" s="117">
        <v>0.65226048254860625</v>
      </c>
      <c r="T21" s="96">
        <f t="shared" si="3"/>
        <v>0.65226048254860625</v>
      </c>
      <c r="U21" s="11"/>
      <c r="V21" s="10"/>
      <c r="W21" s="11"/>
      <c r="X21" s="10"/>
      <c r="Y21" s="45">
        <f t="shared" si="4"/>
        <v>0</v>
      </c>
      <c r="Z21" s="17"/>
      <c r="AA21" s="10"/>
      <c r="AB21" s="11"/>
      <c r="AC21" s="10"/>
      <c r="AD21" s="45">
        <f t="shared" si="5"/>
        <v>0</v>
      </c>
      <c r="AE21" s="17"/>
      <c r="AF21" s="10"/>
      <c r="AG21" s="11"/>
      <c r="AH21" s="10"/>
      <c r="AI21" s="45">
        <f t="shared" si="6"/>
        <v>0</v>
      </c>
      <c r="AJ21" s="17"/>
      <c r="AK21" s="10"/>
      <c r="AL21" s="11"/>
      <c r="AM21" s="10"/>
      <c r="AN21" s="45">
        <f t="shared" si="7"/>
        <v>0</v>
      </c>
      <c r="AO21" s="17"/>
      <c r="AP21" s="10"/>
      <c r="AQ21" s="11"/>
      <c r="AR21" s="10"/>
      <c r="AS21" s="45">
        <f t="shared" si="8"/>
        <v>0</v>
      </c>
      <c r="AT21" s="17"/>
      <c r="AU21" s="10"/>
      <c r="AV21" s="11"/>
      <c r="AW21" s="10"/>
      <c r="AX21" s="45">
        <f t="shared" si="9"/>
        <v>0</v>
      </c>
    </row>
    <row r="22" spans="1:50">
      <c r="A22" s="13" t="s">
        <v>56</v>
      </c>
      <c r="B22" s="21" t="s">
        <v>86</v>
      </c>
      <c r="C22" s="21" t="s">
        <v>103</v>
      </c>
      <c r="D22" s="52">
        <f t="shared" si="0"/>
        <v>0.92398550724637685</v>
      </c>
      <c r="E22" s="125">
        <f t="shared" si="1"/>
        <v>1</v>
      </c>
      <c r="F22" s="17"/>
      <c r="G22" s="10"/>
      <c r="H22" s="11"/>
      <c r="I22" s="10"/>
      <c r="J22" s="15"/>
      <c r="K22" s="49">
        <v>8</v>
      </c>
      <c r="L22" s="47">
        <v>138</v>
      </c>
      <c r="M22" s="47"/>
      <c r="N22" s="45">
        <f>127.51/L22</f>
        <v>0.92398550724637685</v>
      </c>
      <c r="O22" s="94">
        <f t="shared" si="2"/>
        <v>0.92398550724637685</v>
      </c>
      <c r="P22" s="118"/>
      <c r="T22" s="96">
        <f t="shared" si="3"/>
        <v>0</v>
      </c>
      <c r="U22" s="11"/>
      <c r="V22" s="10"/>
      <c r="W22" s="11"/>
      <c r="X22" s="10"/>
      <c r="Y22" s="45">
        <f t="shared" si="4"/>
        <v>0</v>
      </c>
      <c r="Z22" s="17"/>
      <c r="AA22" s="10"/>
      <c r="AB22" s="11"/>
      <c r="AC22" s="10"/>
      <c r="AD22" s="45">
        <f t="shared" si="5"/>
        <v>0</v>
      </c>
      <c r="AE22" s="17"/>
      <c r="AF22" s="10"/>
      <c r="AG22" s="11"/>
      <c r="AH22" s="10"/>
      <c r="AI22" s="45">
        <f t="shared" si="6"/>
        <v>0</v>
      </c>
      <c r="AJ22" s="17"/>
      <c r="AK22" s="10"/>
      <c r="AL22" s="11"/>
      <c r="AM22" s="10"/>
      <c r="AN22" s="45">
        <f t="shared" si="7"/>
        <v>0</v>
      </c>
      <c r="AO22" s="17"/>
      <c r="AP22" s="10"/>
      <c r="AQ22" s="11"/>
      <c r="AR22" s="10"/>
      <c r="AS22" s="45">
        <f t="shared" si="8"/>
        <v>0</v>
      </c>
      <c r="AT22" s="17"/>
      <c r="AU22" s="10"/>
      <c r="AV22" s="11"/>
      <c r="AW22" s="10"/>
      <c r="AX22" s="45">
        <f t="shared" si="9"/>
        <v>0</v>
      </c>
    </row>
    <row r="23" spans="1:50">
      <c r="A23" s="30" t="s">
        <v>4</v>
      </c>
      <c r="B23" s="21" t="s">
        <v>86</v>
      </c>
      <c r="C23" s="21" t="s">
        <v>103</v>
      </c>
      <c r="D23" s="52">
        <f t="shared" si="0"/>
        <v>0.98799999999999999</v>
      </c>
      <c r="E23" s="125">
        <f t="shared" si="1"/>
        <v>1</v>
      </c>
      <c r="F23" s="17">
        <v>3</v>
      </c>
      <c r="G23" s="10">
        <v>3.31</v>
      </c>
      <c r="H23" s="11">
        <v>4</v>
      </c>
      <c r="I23" s="10">
        <f>3.25/G23</f>
        <v>0.98187311178247727</v>
      </c>
      <c r="J23" s="53">
        <v>0.98799999999999999</v>
      </c>
      <c r="K23" s="49"/>
      <c r="L23" s="47"/>
      <c r="M23" s="47"/>
      <c r="N23" s="45"/>
      <c r="O23" s="94">
        <f t="shared" si="2"/>
        <v>0</v>
      </c>
      <c r="P23" s="118"/>
      <c r="T23" s="96">
        <f t="shared" si="3"/>
        <v>0</v>
      </c>
      <c r="U23" s="11"/>
      <c r="V23" s="10"/>
      <c r="W23" s="11"/>
      <c r="X23" s="10" t="e">
        <f>3.25/V23</f>
        <v>#DIV/0!</v>
      </c>
      <c r="Y23" s="45" t="e">
        <f t="shared" si="4"/>
        <v>#DIV/0!</v>
      </c>
      <c r="Z23" s="17"/>
      <c r="AA23" s="10"/>
      <c r="AB23" s="11"/>
      <c r="AC23" s="10" t="e">
        <f>3.25/AA23</f>
        <v>#DIV/0!</v>
      </c>
      <c r="AD23" s="45" t="e">
        <f t="shared" si="5"/>
        <v>#DIV/0!</v>
      </c>
      <c r="AE23" s="17"/>
      <c r="AF23" s="10"/>
      <c r="AG23" s="11"/>
      <c r="AH23" s="10" t="e">
        <f>3.25/AF23</f>
        <v>#DIV/0!</v>
      </c>
      <c r="AI23" s="45" t="e">
        <f t="shared" si="6"/>
        <v>#DIV/0!</v>
      </c>
      <c r="AJ23" s="17"/>
      <c r="AK23" s="10"/>
      <c r="AL23" s="11"/>
      <c r="AM23" s="10" t="e">
        <f>3.25/AK23</f>
        <v>#DIV/0!</v>
      </c>
      <c r="AN23" s="45" t="e">
        <f t="shared" si="7"/>
        <v>#DIV/0!</v>
      </c>
      <c r="AO23" s="17"/>
      <c r="AP23" s="10"/>
      <c r="AQ23" s="11"/>
      <c r="AR23" s="10" t="e">
        <f>3.25/AP23</f>
        <v>#DIV/0!</v>
      </c>
      <c r="AS23" s="45" t="e">
        <f t="shared" si="8"/>
        <v>#DIV/0!</v>
      </c>
      <c r="AT23" s="17"/>
      <c r="AU23" s="10"/>
      <c r="AV23" s="11"/>
      <c r="AW23" s="10" t="e">
        <f>3.25/AU23</f>
        <v>#DIV/0!</v>
      </c>
      <c r="AX23" s="45" t="e">
        <f t="shared" si="9"/>
        <v>#DIV/0!</v>
      </c>
    </row>
    <row r="24" spans="1:50">
      <c r="A24" s="30" t="s">
        <v>2</v>
      </c>
      <c r="B24" s="21" t="s">
        <v>86</v>
      </c>
      <c r="C24" s="21" t="s">
        <v>103</v>
      </c>
      <c r="D24" s="52">
        <f t="shared" si="0"/>
        <v>0.996</v>
      </c>
      <c r="E24" s="125">
        <f t="shared" si="1"/>
        <v>1</v>
      </c>
      <c r="F24" s="17">
        <v>1</v>
      </c>
      <c r="G24" s="10">
        <v>3.25</v>
      </c>
      <c r="H24" s="11">
        <v>2</v>
      </c>
      <c r="I24" s="10">
        <f>3.25/G24</f>
        <v>1</v>
      </c>
      <c r="J24" s="53">
        <v>0.996</v>
      </c>
      <c r="K24" s="49"/>
      <c r="L24" s="47"/>
      <c r="M24" s="47"/>
      <c r="N24" s="45"/>
      <c r="O24" s="94">
        <f t="shared" si="2"/>
        <v>0</v>
      </c>
      <c r="P24" s="118"/>
      <c r="T24" s="96">
        <f t="shared" si="3"/>
        <v>0</v>
      </c>
      <c r="U24" s="11"/>
      <c r="V24" s="10"/>
      <c r="W24" s="11"/>
      <c r="X24" s="10" t="e">
        <f>3.25/V24</f>
        <v>#DIV/0!</v>
      </c>
      <c r="Y24" s="45" t="e">
        <f t="shared" si="4"/>
        <v>#DIV/0!</v>
      </c>
      <c r="Z24" s="17"/>
      <c r="AA24" s="10"/>
      <c r="AB24" s="11"/>
      <c r="AC24" s="10" t="e">
        <f>3.25/AA24</f>
        <v>#DIV/0!</v>
      </c>
      <c r="AD24" s="45" t="e">
        <f t="shared" si="5"/>
        <v>#DIV/0!</v>
      </c>
      <c r="AE24" s="17"/>
      <c r="AF24" s="10"/>
      <c r="AG24" s="11"/>
      <c r="AH24" s="10" t="e">
        <f>3.25/AF24</f>
        <v>#DIV/0!</v>
      </c>
      <c r="AI24" s="45" t="e">
        <f t="shared" si="6"/>
        <v>#DIV/0!</v>
      </c>
      <c r="AJ24" s="17"/>
      <c r="AK24" s="10"/>
      <c r="AL24" s="11"/>
      <c r="AM24" s="10" t="e">
        <f>3.25/AK24</f>
        <v>#DIV/0!</v>
      </c>
      <c r="AN24" s="45" t="e">
        <f t="shared" si="7"/>
        <v>#DIV/0!</v>
      </c>
      <c r="AO24" s="17"/>
      <c r="AP24" s="10"/>
      <c r="AQ24" s="11"/>
      <c r="AR24" s="10" t="e">
        <f>3.25/AP24</f>
        <v>#DIV/0!</v>
      </c>
      <c r="AS24" s="45" t="e">
        <f t="shared" si="8"/>
        <v>#DIV/0!</v>
      </c>
      <c r="AT24" s="17"/>
      <c r="AU24" s="10"/>
      <c r="AV24" s="11"/>
      <c r="AW24" s="10" t="e">
        <f>3.25/AU24</f>
        <v>#DIV/0!</v>
      </c>
      <c r="AX24" s="45" t="e">
        <f t="shared" si="9"/>
        <v>#DIV/0!</v>
      </c>
    </row>
    <row r="25" spans="1:50">
      <c r="A25" s="13" t="s">
        <v>70</v>
      </c>
      <c r="B25" s="21" t="s">
        <v>86</v>
      </c>
      <c r="C25" s="21" t="s">
        <v>103</v>
      </c>
      <c r="D25" s="52">
        <f t="shared" si="0"/>
        <v>0.75642166459037796</v>
      </c>
      <c r="E25" s="125">
        <f t="shared" si="1"/>
        <v>1</v>
      </c>
      <c r="F25" s="17"/>
      <c r="G25" s="10"/>
      <c r="H25" s="11"/>
      <c r="I25" s="10"/>
      <c r="J25" s="15"/>
      <c r="K25" s="49">
        <v>28</v>
      </c>
      <c r="L25" s="47">
        <v>168.57</v>
      </c>
      <c r="M25" s="47"/>
      <c r="N25" s="45">
        <f>127.51/L25</f>
        <v>0.75642166459037796</v>
      </c>
      <c r="O25" s="94">
        <f t="shared" si="2"/>
        <v>0.75642166459037796</v>
      </c>
      <c r="P25" s="118"/>
      <c r="T25" s="96">
        <f t="shared" si="3"/>
        <v>0</v>
      </c>
      <c r="U25" s="11"/>
      <c r="V25" s="10"/>
      <c r="W25" s="11"/>
      <c r="X25" s="10"/>
      <c r="Y25" s="45">
        <f t="shared" si="4"/>
        <v>0</v>
      </c>
      <c r="Z25" s="17"/>
      <c r="AA25" s="10"/>
      <c r="AB25" s="11"/>
      <c r="AC25" s="10"/>
      <c r="AD25" s="45">
        <f t="shared" si="5"/>
        <v>0</v>
      </c>
      <c r="AE25" s="17"/>
      <c r="AF25" s="10"/>
      <c r="AG25" s="11"/>
      <c r="AH25" s="10"/>
      <c r="AI25" s="45">
        <f t="shared" si="6"/>
        <v>0</v>
      </c>
      <c r="AJ25" s="17"/>
      <c r="AK25" s="10"/>
      <c r="AL25" s="11"/>
      <c r="AM25" s="10"/>
      <c r="AN25" s="45">
        <f t="shared" si="7"/>
        <v>0</v>
      </c>
      <c r="AO25" s="17"/>
      <c r="AP25" s="10"/>
      <c r="AQ25" s="11"/>
      <c r="AR25" s="10"/>
      <c r="AS25" s="45">
        <f t="shared" si="8"/>
        <v>0</v>
      </c>
      <c r="AT25" s="17"/>
      <c r="AU25" s="10"/>
      <c r="AV25" s="11"/>
      <c r="AW25" s="10"/>
      <c r="AX25" s="45">
        <f t="shared" si="9"/>
        <v>0</v>
      </c>
    </row>
    <row r="26" spans="1:50" s="79" customFormat="1">
      <c r="A26" s="85" t="s">
        <v>171</v>
      </c>
      <c r="B26" s="88" t="s">
        <v>86</v>
      </c>
      <c r="C26" s="88" t="s">
        <v>103</v>
      </c>
      <c r="D26" s="52">
        <f t="shared" si="0"/>
        <v>0.4031417402635008</v>
      </c>
      <c r="E26" s="125">
        <f t="shared" si="1"/>
        <v>1</v>
      </c>
      <c r="F26" s="87"/>
      <c r="G26" s="83"/>
      <c r="H26" s="84"/>
      <c r="I26" s="83"/>
      <c r="J26" s="86"/>
      <c r="K26" s="97"/>
      <c r="L26" s="95"/>
      <c r="M26" s="95"/>
      <c r="N26" s="94"/>
      <c r="O26" s="94"/>
      <c r="P26" s="116">
        <v>18</v>
      </c>
      <c r="Q26" s="117">
        <v>276.27999999999997</v>
      </c>
      <c r="R26" s="117"/>
      <c r="S26" s="117">
        <v>0.4031417402635008</v>
      </c>
      <c r="T26" s="96">
        <f t="shared" si="3"/>
        <v>0.4031417402635008</v>
      </c>
      <c r="U26" s="84"/>
      <c r="V26" s="83"/>
      <c r="W26" s="84"/>
      <c r="X26" s="83"/>
      <c r="Y26" s="94"/>
      <c r="Z26" s="87"/>
      <c r="AA26" s="83"/>
      <c r="AB26" s="84"/>
      <c r="AC26" s="83"/>
      <c r="AD26" s="94"/>
      <c r="AE26" s="87"/>
      <c r="AF26" s="83"/>
      <c r="AG26" s="84"/>
      <c r="AH26" s="83"/>
      <c r="AI26" s="94"/>
      <c r="AJ26" s="87"/>
      <c r="AK26" s="83"/>
      <c r="AL26" s="84"/>
      <c r="AM26" s="83"/>
      <c r="AN26" s="94"/>
      <c r="AO26" s="87"/>
      <c r="AP26" s="83"/>
      <c r="AQ26" s="84"/>
      <c r="AR26" s="83"/>
      <c r="AS26" s="94"/>
      <c r="AT26" s="87"/>
      <c r="AU26" s="83"/>
      <c r="AV26" s="84"/>
      <c r="AW26" s="83"/>
      <c r="AX26" s="94"/>
    </row>
    <row r="27" spans="1:50">
      <c r="A27" s="30" t="s">
        <v>11</v>
      </c>
      <c r="B27" s="21" t="s">
        <v>86</v>
      </c>
      <c r="C27" s="21" t="s">
        <v>103</v>
      </c>
      <c r="D27" s="52">
        <f t="shared" si="0"/>
        <v>0.96726190476190477</v>
      </c>
      <c r="E27" s="125">
        <f t="shared" si="1"/>
        <v>1</v>
      </c>
      <c r="F27" s="17">
        <v>10</v>
      </c>
      <c r="G27" s="10">
        <v>3.36</v>
      </c>
      <c r="H27" s="11"/>
      <c r="I27" s="10">
        <f>3.25/G27</f>
        <v>0.96726190476190477</v>
      </c>
      <c r="J27" s="15">
        <v>0.96726190476190477</v>
      </c>
      <c r="K27" s="49"/>
      <c r="L27" s="47"/>
      <c r="M27" s="47"/>
      <c r="N27" s="45"/>
      <c r="O27" s="94">
        <f t="shared" si="2"/>
        <v>0</v>
      </c>
      <c r="P27" s="118"/>
      <c r="T27" s="96">
        <f t="shared" si="3"/>
        <v>0</v>
      </c>
      <c r="U27" s="11"/>
      <c r="V27" s="10"/>
      <c r="W27" s="11"/>
      <c r="X27" s="10" t="e">
        <f>3.25/V27</f>
        <v>#DIV/0!</v>
      </c>
      <c r="Y27" s="45" t="e">
        <f t="shared" si="4"/>
        <v>#DIV/0!</v>
      </c>
      <c r="Z27" s="17"/>
      <c r="AA27" s="10"/>
      <c r="AB27" s="11"/>
      <c r="AC27" s="10" t="e">
        <f>3.25/AA27</f>
        <v>#DIV/0!</v>
      </c>
      <c r="AD27" s="45" t="e">
        <f t="shared" si="5"/>
        <v>#DIV/0!</v>
      </c>
      <c r="AE27" s="17"/>
      <c r="AF27" s="10"/>
      <c r="AG27" s="11"/>
      <c r="AH27" s="10" t="e">
        <f>3.25/AF27</f>
        <v>#DIV/0!</v>
      </c>
      <c r="AI27" s="45" t="e">
        <f t="shared" si="6"/>
        <v>#DIV/0!</v>
      </c>
      <c r="AJ27" s="17"/>
      <c r="AK27" s="10"/>
      <c r="AL27" s="11"/>
      <c r="AM27" s="10" t="e">
        <f>3.25/AK27</f>
        <v>#DIV/0!</v>
      </c>
      <c r="AN27" s="45" t="e">
        <f t="shared" si="7"/>
        <v>#DIV/0!</v>
      </c>
      <c r="AO27" s="17"/>
      <c r="AP27" s="10"/>
      <c r="AQ27" s="11"/>
      <c r="AR27" s="10" t="e">
        <f>3.25/AP27</f>
        <v>#DIV/0!</v>
      </c>
      <c r="AS27" s="45" t="e">
        <f t="shared" si="8"/>
        <v>#DIV/0!</v>
      </c>
      <c r="AT27" s="17"/>
      <c r="AU27" s="10"/>
      <c r="AV27" s="11"/>
      <c r="AW27" s="10" t="e">
        <f>3.25/AU27</f>
        <v>#DIV/0!</v>
      </c>
      <c r="AX27" s="45" t="e">
        <f t="shared" si="9"/>
        <v>#DIV/0!</v>
      </c>
    </row>
    <row r="28" spans="1:50">
      <c r="A28" s="13" t="s">
        <v>62</v>
      </c>
      <c r="B28" s="21" t="s">
        <v>86</v>
      </c>
      <c r="C28" s="21" t="s">
        <v>103</v>
      </c>
      <c r="D28" s="52">
        <f t="shared" si="0"/>
        <v>0.8430413223140496</v>
      </c>
      <c r="E28" s="125">
        <f t="shared" si="1"/>
        <v>1</v>
      </c>
      <c r="F28" s="17"/>
      <c r="G28" s="10"/>
      <c r="H28" s="11"/>
      <c r="I28" s="10"/>
      <c r="J28" s="15"/>
      <c r="K28" s="49">
        <v>19</v>
      </c>
      <c r="L28" s="47">
        <v>151.25</v>
      </c>
      <c r="M28" s="47"/>
      <c r="N28" s="45">
        <f>127.51/L28</f>
        <v>0.8430413223140496</v>
      </c>
      <c r="O28" s="94">
        <f t="shared" si="2"/>
        <v>0.8430413223140496</v>
      </c>
      <c r="P28" s="118"/>
      <c r="T28" s="96">
        <f t="shared" si="3"/>
        <v>0</v>
      </c>
      <c r="U28" s="11"/>
      <c r="V28" s="10"/>
      <c r="W28" s="11"/>
      <c r="X28" s="10"/>
      <c r="Y28" s="45">
        <f t="shared" si="4"/>
        <v>0</v>
      </c>
      <c r="Z28" s="17"/>
      <c r="AA28" s="10"/>
      <c r="AB28" s="11"/>
      <c r="AC28" s="10"/>
      <c r="AD28" s="45">
        <f t="shared" si="5"/>
        <v>0</v>
      </c>
      <c r="AE28" s="17"/>
      <c r="AF28" s="10"/>
      <c r="AG28" s="11"/>
      <c r="AH28" s="10"/>
      <c r="AI28" s="45">
        <f t="shared" si="6"/>
        <v>0</v>
      </c>
      <c r="AJ28" s="17"/>
      <c r="AK28" s="10"/>
      <c r="AL28" s="11"/>
      <c r="AM28" s="10"/>
      <c r="AN28" s="45">
        <f t="shared" si="7"/>
        <v>0</v>
      </c>
      <c r="AO28" s="17"/>
      <c r="AP28" s="10"/>
      <c r="AQ28" s="11"/>
      <c r="AR28" s="10"/>
      <c r="AS28" s="45">
        <f t="shared" si="8"/>
        <v>0</v>
      </c>
      <c r="AT28" s="17"/>
      <c r="AU28" s="10"/>
      <c r="AV28" s="11"/>
      <c r="AW28" s="10"/>
      <c r="AX28" s="45">
        <f t="shared" si="9"/>
        <v>0</v>
      </c>
    </row>
    <row r="29" spans="1:50">
      <c r="A29" s="30" t="s">
        <v>30</v>
      </c>
      <c r="B29" s="21" t="s">
        <v>86</v>
      </c>
      <c r="C29" s="21" t="s">
        <v>103</v>
      </c>
      <c r="D29" s="52">
        <f t="shared" si="0"/>
        <v>1.285692849124926</v>
      </c>
      <c r="E29" s="125">
        <f t="shared" si="1"/>
        <v>2</v>
      </c>
      <c r="F29" s="17">
        <v>29</v>
      </c>
      <c r="G29" s="10">
        <v>4.09</v>
      </c>
      <c r="H29" s="11"/>
      <c r="I29" s="10">
        <f>3.25/G29</f>
        <v>0.79462102689486558</v>
      </c>
      <c r="J29" s="15">
        <v>0.79462102689486558</v>
      </c>
      <c r="K29" s="49"/>
      <c r="L29" s="47"/>
      <c r="M29" s="47"/>
      <c r="N29" s="45"/>
      <c r="O29" s="94">
        <f t="shared" si="2"/>
        <v>0</v>
      </c>
      <c r="P29" s="116">
        <v>13</v>
      </c>
      <c r="Q29" s="117">
        <v>226.81</v>
      </c>
      <c r="R29" s="117"/>
      <c r="S29" s="117">
        <v>0.49107182223006035</v>
      </c>
      <c r="T29" s="96">
        <f t="shared" si="3"/>
        <v>0.49107182223006035</v>
      </c>
      <c r="U29" s="11"/>
      <c r="V29" s="10"/>
      <c r="W29" s="11"/>
      <c r="X29" s="10" t="e">
        <f>3.25/V29</f>
        <v>#DIV/0!</v>
      </c>
      <c r="Y29" s="45" t="e">
        <f t="shared" si="4"/>
        <v>#DIV/0!</v>
      </c>
      <c r="Z29" s="17"/>
      <c r="AA29" s="10"/>
      <c r="AB29" s="11"/>
      <c r="AC29" s="10" t="e">
        <f>3.25/AA29</f>
        <v>#DIV/0!</v>
      </c>
      <c r="AD29" s="45" t="e">
        <f t="shared" si="5"/>
        <v>#DIV/0!</v>
      </c>
      <c r="AE29" s="17"/>
      <c r="AF29" s="10"/>
      <c r="AG29" s="11"/>
      <c r="AH29" s="10" t="e">
        <f>3.25/AF29</f>
        <v>#DIV/0!</v>
      </c>
      <c r="AI29" s="45" t="e">
        <f t="shared" si="6"/>
        <v>#DIV/0!</v>
      </c>
      <c r="AJ29" s="17"/>
      <c r="AK29" s="10"/>
      <c r="AL29" s="11"/>
      <c r="AM29" s="10" t="e">
        <f>3.25/AK29</f>
        <v>#DIV/0!</v>
      </c>
      <c r="AN29" s="45" t="e">
        <f t="shared" si="7"/>
        <v>#DIV/0!</v>
      </c>
      <c r="AO29" s="17"/>
      <c r="AP29" s="10"/>
      <c r="AQ29" s="11"/>
      <c r="AR29" s="10" t="e">
        <f>3.25/AP29</f>
        <v>#DIV/0!</v>
      </c>
      <c r="AS29" s="45" t="e">
        <f t="shared" si="8"/>
        <v>#DIV/0!</v>
      </c>
      <c r="AT29" s="17"/>
      <c r="AU29" s="10"/>
      <c r="AV29" s="11"/>
      <c r="AW29" s="10" t="e">
        <f>3.25/AU29</f>
        <v>#DIV/0!</v>
      </c>
      <c r="AX29" s="45" t="e">
        <f t="shared" si="9"/>
        <v>#DIV/0!</v>
      </c>
    </row>
    <row r="30" spans="1:50">
      <c r="A30" s="31" t="s">
        <v>97</v>
      </c>
      <c r="B30" s="18" t="s">
        <v>86</v>
      </c>
      <c r="C30" s="21" t="s">
        <v>103</v>
      </c>
      <c r="D30" s="52">
        <f t="shared" si="0"/>
        <v>0.72574444516843684</v>
      </c>
      <c r="E30" s="125">
        <f t="shared" si="1"/>
        <v>1</v>
      </c>
      <c r="K30" s="49"/>
      <c r="L30" s="47"/>
      <c r="M30" s="47"/>
      <c r="N30" s="45"/>
      <c r="O30" s="94">
        <f t="shared" si="2"/>
        <v>0</v>
      </c>
      <c r="P30" s="116">
        <v>8</v>
      </c>
      <c r="Q30" s="117">
        <v>153.47</v>
      </c>
      <c r="R30" s="117"/>
      <c r="S30" s="117">
        <v>0.72574444516843684</v>
      </c>
      <c r="T30" s="96">
        <f t="shared" si="3"/>
        <v>0.72574444516843684</v>
      </c>
      <c r="Y30" s="45">
        <f t="shared" si="4"/>
        <v>0</v>
      </c>
      <c r="AD30" s="45">
        <f t="shared" si="5"/>
        <v>0</v>
      </c>
      <c r="AI30" s="45">
        <f t="shared" si="6"/>
        <v>0</v>
      </c>
      <c r="AN30" s="45">
        <f t="shared" si="7"/>
        <v>0</v>
      </c>
      <c r="AS30" s="45">
        <f t="shared" si="8"/>
        <v>0</v>
      </c>
      <c r="AX30" s="45">
        <f t="shared" si="9"/>
        <v>0</v>
      </c>
    </row>
    <row r="31" spans="1:50">
      <c r="A31" s="30" t="s">
        <v>15</v>
      </c>
      <c r="B31" s="21" t="s">
        <v>86</v>
      </c>
      <c r="C31" s="21" t="s">
        <v>103</v>
      </c>
      <c r="D31" s="52">
        <f t="shared" si="0"/>
        <v>0.94752186588921283</v>
      </c>
      <c r="E31" s="125">
        <f t="shared" si="1"/>
        <v>1</v>
      </c>
      <c r="F31" s="17">
        <v>14</v>
      </c>
      <c r="G31" s="10">
        <v>3.43</v>
      </c>
      <c r="H31" s="11"/>
      <c r="I31" s="10">
        <f>3.25/G31</f>
        <v>0.94752186588921283</v>
      </c>
      <c r="J31" s="15">
        <v>0.94752186588921283</v>
      </c>
      <c r="K31" s="49"/>
      <c r="L31" s="47"/>
      <c r="M31" s="47"/>
      <c r="N31" s="45"/>
      <c r="O31" s="94">
        <f t="shared" si="2"/>
        <v>0</v>
      </c>
      <c r="P31" s="118"/>
      <c r="T31" s="96">
        <f t="shared" si="3"/>
        <v>0</v>
      </c>
      <c r="U31" s="11"/>
      <c r="V31" s="10"/>
      <c r="W31" s="11"/>
      <c r="X31" s="10" t="e">
        <f>3.25/V31</f>
        <v>#DIV/0!</v>
      </c>
      <c r="Y31" s="45" t="e">
        <f t="shared" si="4"/>
        <v>#DIV/0!</v>
      </c>
      <c r="Z31" s="17"/>
      <c r="AA31" s="10"/>
      <c r="AB31" s="11"/>
      <c r="AC31" s="10" t="e">
        <f>3.25/AA31</f>
        <v>#DIV/0!</v>
      </c>
      <c r="AD31" s="45" t="e">
        <f t="shared" si="5"/>
        <v>#DIV/0!</v>
      </c>
      <c r="AE31" s="17"/>
      <c r="AF31" s="10"/>
      <c r="AG31" s="11"/>
      <c r="AH31" s="10" t="e">
        <f>3.25/AF31</f>
        <v>#DIV/0!</v>
      </c>
      <c r="AI31" s="45" t="e">
        <f t="shared" si="6"/>
        <v>#DIV/0!</v>
      </c>
      <c r="AJ31" s="17"/>
      <c r="AK31" s="10"/>
      <c r="AL31" s="11"/>
      <c r="AM31" s="10" t="e">
        <f>3.25/AK31</f>
        <v>#DIV/0!</v>
      </c>
      <c r="AN31" s="45" t="e">
        <f t="shared" si="7"/>
        <v>#DIV/0!</v>
      </c>
      <c r="AO31" s="17"/>
      <c r="AP31" s="10"/>
      <c r="AQ31" s="11"/>
      <c r="AR31" s="10" t="e">
        <f>3.25/AP31</f>
        <v>#DIV/0!</v>
      </c>
      <c r="AS31" s="45" t="e">
        <f t="shared" si="8"/>
        <v>#DIV/0!</v>
      </c>
      <c r="AT31" s="17"/>
      <c r="AU31" s="10"/>
      <c r="AV31" s="11"/>
      <c r="AW31" s="10" t="e">
        <f>3.25/AU31</f>
        <v>#DIV/0!</v>
      </c>
      <c r="AX31" s="45" t="e">
        <f t="shared" si="9"/>
        <v>#DIV/0!</v>
      </c>
    </row>
    <row r="32" spans="1:50">
      <c r="A32" s="13" t="s">
        <v>64</v>
      </c>
      <c r="B32" s="21" t="s">
        <v>86</v>
      </c>
      <c r="C32" s="21" t="s">
        <v>103</v>
      </c>
      <c r="D32" s="52">
        <f t="shared" si="0"/>
        <v>0.82264516129032261</v>
      </c>
      <c r="E32" s="125">
        <f t="shared" si="1"/>
        <v>1</v>
      </c>
      <c r="F32" s="17"/>
      <c r="G32" s="10"/>
      <c r="H32" s="11"/>
      <c r="I32" s="10"/>
      <c r="J32" s="15"/>
      <c r="K32" s="49">
        <v>21</v>
      </c>
      <c r="L32" s="47">
        <v>155</v>
      </c>
      <c r="M32" s="47"/>
      <c r="N32" s="45">
        <f>127.51/L32</f>
        <v>0.82264516129032261</v>
      </c>
      <c r="O32" s="94">
        <f t="shared" si="2"/>
        <v>0.82264516129032261</v>
      </c>
      <c r="P32" s="118"/>
      <c r="T32" s="96">
        <f t="shared" si="3"/>
        <v>0</v>
      </c>
      <c r="U32" s="11"/>
      <c r="V32" s="10"/>
      <c r="W32" s="11"/>
      <c r="X32" s="10"/>
      <c r="Y32" s="45">
        <f t="shared" si="4"/>
        <v>0</v>
      </c>
      <c r="Z32" s="17"/>
      <c r="AA32" s="10"/>
      <c r="AB32" s="11"/>
      <c r="AC32" s="10"/>
      <c r="AD32" s="45">
        <f t="shared" si="5"/>
        <v>0</v>
      </c>
      <c r="AE32" s="17"/>
      <c r="AF32" s="10"/>
      <c r="AG32" s="11"/>
      <c r="AH32" s="10"/>
      <c r="AI32" s="45">
        <f t="shared" si="6"/>
        <v>0</v>
      </c>
      <c r="AJ32" s="17"/>
      <c r="AK32" s="10"/>
      <c r="AL32" s="11"/>
      <c r="AM32" s="10"/>
      <c r="AN32" s="45">
        <f t="shared" si="7"/>
        <v>0</v>
      </c>
      <c r="AO32" s="17"/>
      <c r="AP32" s="10"/>
      <c r="AQ32" s="11"/>
      <c r="AR32" s="10"/>
      <c r="AS32" s="45">
        <f t="shared" si="8"/>
        <v>0</v>
      </c>
      <c r="AT32" s="17"/>
      <c r="AU32" s="10"/>
      <c r="AV32" s="11"/>
      <c r="AW32" s="10"/>
      <c r="AX32" s="45">
        <f t="shared" si="9"/>
        <v>0</v>
      </c>
    </row>
    <row r="33" spans="1:50">
      <c r="A33" s="31" t="s">
        <v>100</v>
      </c>
      <c r="B33" s="18" t="s">
        <v>86</v>
      </c>
      <c r="C33" s="21" t="s">
        <v>103</v>
      </c>
      <c r="D33" s="52">
        <f t="shared" si="0"/>
        <v>0.45893938769623799</v>
      </c>
      <c r="E33" s="125">
        <f t="shared" si="1"/>
        <v>1</v>
      </c>
      <c r="O33" s="94">
        <f t="shared" si="2"/>
        <v>0</v>
      </c>
      <c r="P33" s="116">
        <v>14</v>
      </c>
      <c r="Q33" s="117">
        <v>242.69</v>
      </c>
      <c r="R33" s="117"/>
      <c r="S33" s="117">
        <v>0.45893938769623799</v>
      </c>
      <c r="T33" s="96">
        <f t="shared" si="3"/>
        <v>0.45893938769623799</v>
      </c>
      <c r="Y33" s="45">
        <f t="shared" si="4"/>
        <v>0</v>
      </c>
      <c r="AD33" s="45">
        <f t="shared" si="5"/>
        <v>0</v>
      </c>
      <c r="AI33" s="45">
        <f t="shared" si="6"/>
        <v>0</v>
      </c>
      <c r="AN33" s="45">
        <f t="shared" si="7"/>
        <v>0</v>
      </c>
      <c r="AS33" s="45">
        <f t="shared" si="8"/>
        <v>0</v>
      </c>
      <c r="AX33" s="45">
        <f t="shared" si="9"/>
        <v>0</v>
      </c>
    </row>
    <row r="34" spans="1:50" s="79" customFormat="1">
      <c r="A34" s="98" t="s">
        <v>172</v>
      </c>
      <c r="B34" s="98" t="s">
        <v>86</v>
      </c>
      <c r="C34" s="88" t="s">
        <v>103</v>
      </c>
      <c r="D34" s="52">
        <f t="shared" si="0"/>
        <v>0.43957692004104504</v>
      </c>
      <c r="E34" s="125">
        <f t="shared" si="1"/>
        <v>1</v>
      </c>
      <c r="F34" s="85"/>
      <c r="G34" s="80"/>
      <c r="H34" s="80"/>
      <c r="I34" s="90"/>
      <c r="J34" s="91"/>
      <c r="K34" s="85"/>
      <c r="L34" s="80"/>
      <c r="M34" s="80"/>
      <c r="N34" s="90"/>
      <c r="O34" s="94"/>
      <c r="P34" s="116">
        <v>16</v>
      </c>
      <c r="Q34" s="117">
        <v>253.38</v>
      </c>
      <c r="R34" s="117"/>
      <c r="S34" s="117">
        <v>0.43957692004104504</v>
      </c>
      <c r="T34" s="96">
        <f t="shared" si="3"/>
        <v>0.43957692004104504</v>
      </c>
      <c r="U34" s="80"/>
      <c r="V34" s="80"/>
      <c r="W34" s="80"/>
      <c r="X34" s="90"/>
      <c r="Y34" s="94"/>
      <c r="Z34" s="85"/>
      <c r="AA34" s="80"/>
      <c r="AB34" s="80"/>
      <c r="AC34" s="90"/>
      <c r="AD34" s="94"/>
      <c r="AE34" s="85"/>
      <c r="AF34" s="80"/>
      <c r="AG34" s="80"/>
      <c r="AH34" s="90"/>
      <c r="AI34" s="94"/>
      <c r="AJ34" s="85"/>
      <c r="AK34" s="80"/>
      <c r="AL34" s="80"/>
      <c r="AM34" s="90"/>
      <c r="AN34" s="94"/>
      <c r="AO34" s="85"/>
      <c r="AP34" s="80"/>
      <c r="AQ34" s="80"/>
      <c r="AR34" s="90"/>
      <c r="AS34" s="94"/>
      <c r="AT34" s="85"/>
      <c r="AU34" s="80"/>
      <c r="AV34" s="80"/>
      <c r="AW34" s="90"/>
      <c r="AX34" s="94"/>
    </row>
    <row r="35" spans="1:50">
      <c r="A35" s="31" t="s">
        <v>101</v>
      </c>
      <c r="B35" s="18" t="s">
        <v>86</v>
      </c>
      <c r="C35" s="21" t="s">
        <v>103</v>
      </c>
      <c r="D35" s="52">
        <f t="shared" si="0"/>
        <v>1</v>
      </c>
      <c r="E35" s="125">
        <f t="shared" si="1"/>
        <v>1</v>
      </c>
      <c r="O35" s="94">
        <f t="shared" si="2"/>
        <v>0</v>
      </c>
      <c r="P35" s="116">
        <v>1</v>
      </c>
      <c r="Q35" s="117">
        <v>111.38</v>
      </c>
      <c r="R35" s="117"/>
      <c r="S35" s="117">
        <v>1</v>
      </c>
      <c r="T35" s="96">
        <f t="shared" si="3"/>
        <v>1</v>
      </c>
      <c r="Y35" s="45">
        <f t="shared" si="4"/>
        <v>0</v>
      </c>
      <c r="AD35" s="45">
        <f t="shared" si="5"/>
        <v>0</v>
      </c>
      <c r="AI35" s="45">
        <f t="shared" si="6"/>
        <v>0</v>
      </c>
      <c r="AN35" s="45">
        <f t="shared" si="7"/>
        <v>0</v>
      </c>
      <c r="AS35" s="45">
        <f t="shared" si="8"/>
        <v>0</v>
      </c>
      <c r="AX35" s="45">
        <f t="shared" si="9"/>
        <v>0</v>
      </c>
    </row>
    <row r="36" spans="1:50">
      <c r="A36" s="13" t="s">
        <v>72</v>
      </c>
      <c r="B36" s="21" t="s">
        <v>86</v>
      </c>
      <c r="C36" s="21" t="s">
        <v>103</v>
      </c>
      <c r="D36" s="52">
        <f t="shared" si="0"/>
        <v>0.6821634924031672</v>
      </c>
      <c r="E36" s="125">
        <f t="shared" si="1"/>
        <v>1</v>
      </c>
      <c r="F36" s="17"/>
      <c r="G36" s="10"/>
      <c r="H36" s="11"/>
      <c r="I36" s="10"/>
      <c r="J36" s="15"/>
      <c r="K36" s="49">
        <v>31</v>
      </c>
      <c r="L36" s="47">
        <v>186.92</v>
      </c>
      <c r="M36" s="47"/>
      <c r="N36" s="45">
        <f>127.51/L36</f>
        <v>0.6821634924031672</v>
      </c>
      <c r="O36" s="94">
        <f t="shared" si="2"/>
        <v>0.6821634924031672</v>
      </c>
      <c r="P36" s="118"/>
      <c r="T36" s="96">
        <f t="shared" si="3"/>
        <v>0</v>
      </c>
      <c r="U36" s="11"/>
      <c r="V36" s="10"/>
      <c r="W36" s="11"/>
      <c r="X36" s="10"/>
      <c r="Y36" s="45">
        <f t="shared" si="4"/>
        <v>0</v>
      </c>
      <c r="Z36" s="17"/>
      <c r="AA36" s="10"/>
      <c r="AB36" s="11"/>
      <c r="AC36" s="10"/>
      <c r="AD36" s="45">
        <f t="shared" si="5"/>
        <v>0</v>
      </c>
      <c r="AE36" s="17"/>
      <c r="AF36" s="10"/>
      <c r="AG36" s="11"/>
      <c r="AH36" s="10"/>
      <c r="AI36" s="45">
        <f t="shared" si="6"/>
        <v>0</v>
      </c>
      <c r="AJ36" s="17"/>
      <c r="AK36" s="10"/>
      <c r="AL36" s="11"/>
      <c r="AM36" s="10"/>
      <c r="AN36" s="45">
        <f t="shared" si="7"/>
        <v>0</v>
      </c>
      <c r="AO36" s="17"/>
      <c r="AP36" s="10"/>
      <c r="AQ36" s="11"/>
      <c r="AR36" s="10"/>
      <c r="AS36" s="45">
        <f t="shared" si="8"/>
        <v>0</v>
      </c>
      <c r="AT36" s="17"/>
      <c r="AU36" s="10"/>
      <c r="AV36" s="11"/>
      <c r="AW36" s="10"/>
      <c r="AX36" s="45">
        <f t="shared" si="9"/>
        <v>0</v>
      </c>
    </row>
    <row r="37" spans="1:50">
      <c r="A37" s="30" t="s">
        <v>38</v>
      </c>
      <c r="B37" s="21" t="s">
        <v>86</v>
      </c>
      <c r="C37" s="21" t="s">
        <v>103</v>
      </c>
      <c r="D37" s="52">
        <f t="shared" si="0"/>
        <v>0.7558139534883721</v>
      </c>
      <c r="E37" s="125">
        <f t="shared" si="1"/>
        <v>1</v>
      </c>
      <c r="F37" s="17">
        <v>37</v>
      </c>
      <c r="G37" s="10">
        <v>4.3</v>
      </c>
      <c r="H37" s="11"/>
      <c r="I37" s="10">
        <f>3.25/G37</f>
        <v>0.7558139534883721</v>
      </c>
      <c r="J37" s="15">
        <v>0.7558139534883721</v>
      </c>
      <c r="K37" s="49"/>
      <c r="L37" s="47"/>
      <c r="M37" s="47"/>
      <c r="N37" s="45"/>
      <c r="O37" s="94">
        <f t="shared" si="2"/>
        <v>0</v>
      </c>
      <c r="P37" s="118"/>
      <c r="T37" s="96">
        <f t="shared" si="3"/>
        <v>0</v>
      </c>
      <c r="U37" s="11"/>
      <c r="V37" s="10"/>
      <c r="W37" s="11"/>
      <c r="X37" s="10" t="e">
        <f>3.25/V37</f>
        <v>#DIV/0!</v>
      </c>
      <c r="Y37" s="45" t="e">
        <f t="shared" si="4"/>
        <v>#DIV/0!</v>
      </c>
      <c r="Z37" s="17"/>
      <c r="AA37" s="10"/>
      <c r="AB37" s="11"/>
      <c r="AC37" s="10" t="e">
        <f>3.25/AA37</f>
        <v>#DIV/0!</v>
      </c>
      <c r="AD37" s="45" t="e">
        <f t="shared" si="5"/>
        <v>#DIV/0!</v>
      </c>
      <c r="AE37" s="17"/>
      <c r="AF37" s="10"/>
      <c r="AG37" s="11"/>
      <c r="AH37" s="10" t="e">
        <f>3.25/AF37</f>
        <v>#DIV/0!</v>
      </c>
      <c r="AI37" s="45" t="e">
        <f t="shared" si="6"/>
        <v>#DIV/0!</v>
      </c>
      <c r="AJ37" s="17"/>
      <c r="AK37" s="10"/>
      <c r="AL37" s="11"/>
      <c r="AM37" s="10" t="e">
        <f>3.25/AK37</f>
        <v>#DIV/0!</v>
      </c>
      <c r="AN37" s="45" t="e">
        <f t="shared" si="7"/>
        <v>#DIV/0!</v>
      </c>
      <c r="AO37" s="17"/>
      <c r="AP37" s="10"/>
      <c r="AQ37" s="11"/>
      <c r="AR37" s="10" t="e">
        <f>3.25/AP37</f>
        <v>#DIV/0!</v>
      </c>
      <c r="AS37" s="45" t="e">
        <f t="shared" si="8"/>
        <v>#DIV/0!</v>
      </c>
      <c r="AT37" s="17"/>
      <c r="AU37" s="10"/>
      <c r="AV37" s="11"/>
      <c r="AW37" s="10" t="e">
        <f>3.25/AU37</f>
        <v>#DIV/0!</v>
      </c>
      <c r="AX37" s="45" t="e">
        <f t="shared" si="9"/>
        <v>#DIV/0!</v>
      </c>
    </row>
    <row r="38" spans="1:50">
      <c r="A38" s="13" t="s">
        <v>48</v>
      </c>
      <c r="B38" s="21" t="s">
        <v>86</v>
      </c>
      <c r="C38" s="21" t="s">
        <v>103</v>
      </c>
      <c r="D38" s="52">
        <f t="shared" si="0"/>
        <v>1.9365405077436664</v>
      </c>
      <c r="E38" s="125">
        <f t="shared" si="1"/>
        <v>2</v>
      </c>
      <c r="F38" s="17"/>
      <c r="G38" s="10"/>
      <c r="H38" s="11"/>
      <c r="I38" s="10"/>
      <c r="J38" s="15"/>
      <c r="K38" s="49">
        <v>3</v>
      </c>
      <c r="L38" s="47">
        <v>132.57</v>
      </c>
      <c r="M38" s="47"/>
      <c r="N38" s="45">
        <f>127.51/L38</f>
        <v>0.96183148525307394</v>
      </c>
      <c r="O38" s="94">
        <f t="shared" si="2"/>
        <v>0.96183148525307394</v>
      </c>
      <c r="P38" s="116">
        <v>2</v>
      </c>
      <c r="Q38" s="117">
        <v>114.27</v>
      </c>
      <c r="R38" s="117"/>
      <c r="S38" s="117">
        <v>0.97470902249059244</v>
      </c>
      <c r="T38" s="96">
        <f t="shared" si="3"/>
        <v>0.97470902249059244</v>
      </c>
      <c r="U38" s="11"/>
      <c r="V38" s="10"/>
      <c r="W38" s="11"/>
      <c r="X38" s="10"/>
      <c r="Y38" s="45">
        <f t="shared" si="4"/>
        <v>0</v>
      </c>
      <c r="Z38" s="17"/>
      <c r="AA38" s="10"/>
      <c r="AB38" s="11"/>
      <c r="AC38" s="10"/>
      <c r="AD38" s="45">
        <f t="shared" si="5"/>
        <v>0</v>
      </c>
      <c r="AE38" s="17"/>
      <c r="AF38" s="10"/>
      <c r="AG38" s="11"/>
      <c r="AH38" s="10"/>
      <c r="AI38" s="45">
        <f t="shared" si="6"/>
        <v>0</v>
      </c>
      <c r="AJ38" s="17"/>
      <c r="AK38" s="10"/>
      <c r="AL38" s="11"/>
      <c r="AM38" s="10"/>
      <c r="AN38" s="45">
        <f t="shared" si="7"/>
        <v>0</v>
      </c>
      <c r="AO38" s="17"/>
      <c r="AP38" s="10"/>
      <c r="AQ38" s="11"/>
      <c r="AR38" s="10"/>
      <c r="AS38" s="45">
        <f t="shared" si="8"/>
        <v>0</v>
      </c>
      <c r="AT38" s="17"/>
      <c r="AU38" s="10"/>
      <c r="AV38" s="11"/>
      <c r="AW38" s="10"/>
      <c r="AX38" s="45">
        <f t="shared" si="9"/>
        <v>0</v>
      </c>
    </row>
    <row r="39" spans="1:50">
      <c r="A39" s="30" t="s">
        <v>34</v>
      </c>
      <c r="B39" s="21" t="s">
        <v>86</v>
      </c>
      <c r="C39" s="21" t="s">
        <v>103</v>
      </c>
      <c r="D39" s="52">
        <f t="shared" ref="D39:D70" si="10">+J39+O39+T39</f>
        <v>1.5997635956794625</v>
      </c>
      <c r="E39" s="125">
        <f t="shared" ref="E39:E70" si="11">COUNT(G39,L39,Q39,V39,AA39,AF39,AK39,AP39,AU39)</f>
        <v>2</v>
      </c>
      <c r="F39" s="17">
        <v>33</v>
      </c>
      <c r="G39" s="10">
        <v>4.13</v>
      </c>
      <c r="H39" s="11"/>
      <c r="I39" s="10">
        <f>3.25/G39</f>
        <v>0.78692493946731235</v>
      </c>
      <c r="J39" s="15">
        <v>0.78692493946731235</v>
      </c>
      <c r="K39" s="49">
        <v>23</v>
      </c>
      <c r="L39" s="47">
        <v>156.87</v>
      </c>
      <c r="M39" s="47"/>
      <c r="N39" s="45">
        <f>127.51/L39</f>
        <v>0.81283865621215023</v>
      </c>
      <c r="O39" s="94">
        <f t="shared" si="2"/>
        <v>0.81283865621215023</v>
      </c>
      <c r="P39" s="118"/>
      <c r="T39" s="96">
        <f t="shared" si="3"/>
        <v>0</v>
      </c>
      <c r="U39" s="11"/>
      <c r="V39" s="10"/>
      <c r="W39" s="11"/>
      <c r="X39" s="10" t="e">
        <f>3.25/V39</f>
        <v>#DIV/0!</v>
      </c>
      <c r="Y39" s="45" t="e">
        <f t="shared" si="4"/>
        <v>#DIV/0!</v>
      </c>
      <c r="Z39" s="17"/>
      <c r="AA39" s="10"/>
      <c r="AB39" s="11"/>
      <c r="AC39" s="10" t="e">
        <f>3.25/AA39</f>
        <v>#DIV/0!</v>
      </c>
      <c r="AD39" s="45" t="e">
        <f t="shared" si="5"/>
        <v>#DIV/0!</v>
      </c>
      <c r="AE39" s="17"/>
      <c r="AF39" s="10"/>
      <c r="AG39" s="11"/>
      <c r="AH39" s="10" t="e">
        <f>3.25/AF39</f>
        <v>#DIV/0!</v>
      </c>
      <c r="AI39" s="45" t="e">
        <f t="shared" si="6"/>
        <v>#DIV/0!</v>
      </c>
      <c r="AJ39" s="17"/>
      <c r="AK39" s="10"/>
      <c r="AL39" s="11"/>
      <c r="AM39" s="10" t="e">
        <f>3.25/AK39</f>
        <v>#DIV/0!</v>
      </c>
      <c r="AN39" s="45" t="e">
        <f t="shared" si="7"/>
        <v>#DIV/0!</v>
      </c>
      <c r="AO39" s="17"/>
      <c r="AP39" s="10"/>
      <c r="AQ39" s="11"/>
      <c r="AR39" s="10" t="e">
        <f>3.25/AP39</f>
        <v>#DIV/0!</v>
      </c>
      <c r="AS39" s="45" t="e">
        <f t="shared" si="8"/>
        <v>#DIV/0!</v>
      </c>
      <c r="AT39" s="17"/>
      <c r="AU39" s="10"/>
      <c r="AV39" s="11"/>
      <c r="AW39" s="10" t="e">
        <f>3.25/AU39</f>
        <v>#DIV/0!</v>
      </c>
      <c r="AX39" s="45" t="e">
        <f t="shared" si="9"/>
        <v>#DIV/0!</v>
      </c>
    </row>
    <row r="40" spans="1:50">
      <c r="A40" s="30" t="s">
        <v>32</v>
      </c>
      <c r="B40" s="21" t="s">
        <v>86</v>
      </c>
      <c r="C40" s="21" t="s">
        <v>103</v>
      </c>
      <c r="D40" s="52">
        <f t="shared" si="10"/>
        <v>0.7907542579075425</v>
      </c>
      <c r="E40" s="125">
        <f t="shared" si="11"/>
        <v>1</v>
      </c>
      <c r="F40" s="17">
        <v>31</v>
      </c>
      <c r="G40" s="10">
        <v>4.1100000000000003</v>
      </c>
      <c r="H40" s="11"/>
      <c r="I40" s="10">
        <f>3.25/G40</f>
        <v>0.7907542579075425</v>
      </c>
      <c r="J40" s="15">
        <v>0.7907542579075425</v>
      </c>
      <c r="K40" s="49"/>
      <c r="L40" s="47"/>
      <c r="M40" s="47"/>
      <c r="N40" s="45"/>
      <c r="O40" s="94">
        <f t="shared" si="2"/>
        <v>0</v>
      </c>
      <c r="P40" s="118"/>
      <c r="T40" s="96">
        <f t="shared" si="3"/>
        <v>0</v>
      </c>
      <c r="U40" s="11"/>
      <c r="V40" s="10"/>
      <c r="W40" s="11"/>
      <c r="X40" s="10" t="e">
        <f>3.25/V40</f>
        <v>#DIV/0!</v>
      </c>
      <c r="Y40" s="45" t="e">
        <f t="shared" si="4"/>
        <v>#DIV/0!</v>
      </c>
      <c r="Z40" s="17"/>
      <c r="AA40" s="10"/>
      <c r="AB40" s="11"/>
      <c r="AC40" s="10" t="e">
        <f>3.25/AA40</f>
        <v>#DIV/0!</v>
      </c>
      <c r="AD40" s="45" t="e">
        <f t="shared" si="5"/>
        <v>#DIV/0!</v>
      </c>
      <c r="AE40" s="17"/>
      <c r="AF40" s="10"/>
      <c r="AG40" s="11"/>
      <c r="AH40" s="10" t="e">
        <f>3.25/AF40</f>
        <v>#DIV/0!</v>
      </c>
      <c r="AI40" s="45" t="e">
        <f t="shared" si="6"/>
        <v>#DIV/0!</v>
      </c>
      <c r="AJ40" s="17"/>
      <c r="AK40" s="10"/>
      <c r="AL40" s="11"/>
      <c r="AM40" s="10" t="e">
        <f>3.25/AK40</f>
        <v>#DIV/0!</v>
      </c>
      <c r="AN40" s="45" t="e">
        <f t="shared" si="7"/>
        <v>#DIV/0!</v>
      </c>
      <c r="AO40" s="17"/>
      <c r="AP40" s="10"/>
      <c r="AQ40" s="11"/>
      <c r="AR40" s="10" t="e">
        <f>3.25/AP40</f>
        <v>#DIV/0!</v>
      </c>
      <c r="AS40" s="45" t="e">
        <f t="shared" si="8"/>
        <v>#DIV/0!</v>
      </c>
      <c r="AT40" s="17"/>
      <c r="AU40" s="10"/>
      <c r="AV40" s="11"/>
      <c r="AW40" s="10" t="e">
        <f>3.25/AU40</f>
        <v>#DIV/0!</v>
      </c>
      <c r="AX40" s="45" t="e">
        <f t="shared" si="9"/>
        <v>#DIV/0!</v>
      </c>
    </row>
    <row r="41" spans="1:50">
      <c r="A41" s="31" t="s">
        <v>99</v>
      </c>
      <c r="B41" s="18" t="s">
        <v>86</v>
      </c>
      <c r="C41" s="21" t="s">
        <v>103</v>
      </c>
      <c r="D41" s="52">
        <f t="shared" si="10"/>
        <v>0.4404460613729832</v>
      </c>
      <c r="E41" s="125">
        <f t="shared" si="11"/>
        <v>1</v>
      </c>
      <c r="O41" s="94">
        <f t="shared" si="2"/>
        <v>0</v>
      </c>
      <c r="P41" s="116">
        <v>15</v>
      </c>
      <c r="Q41" s="117">
        <v>252.88</v>
      </c>
      <c r="R41" s="117"/>
      <c r="S41" s="117">
        <v>0.4404460613729832</v>
      </c>
      <c r="T41" s="96">
        <f t="shared" si="3"/>
        <v>0.4404460613729832</v>
      </c>
      <c r="Y41" s="45">
        <f t="shared" si="4"/>
        <v>0</v>
      </c>
      <c r="AD41" s="45">
        <f t="shared" si="5"/>
        <v>0</v>
      </c>
      <c r="AI41" s="45">
        <f t="shared" si="6"/>
        <v>0</v>
      </c>
      <c r="AN41" s="45">
        <f t="shared" si="7"/>
        <v>0</v>
      </c>
      <c r="AS41" s="45">
        <f t="shared" si="8"/>
        <v>0</v>
      </c>
      <c r="AX41" s="45">
        <f t="shared" si="9"/>
        <v>0</v>
      </c>
    </row>
    <row r="42" spans="1:50">
      <c r="A42" s="30" t="s">
        <v>10</v>
      </c>
      <c r="B42" s="21" t="s">
        <v>86</v>
      </c>
      <c r="C42" s="21" t="s">
        <v>103</v>
      </c>
      <c r="D42" s="52">
        <f t="shared" si="10"/>
        <v>2.7923741532744621</v>
      </c>
      <c r="E42" s="125">
        <f t="shared" si="11"/>
        <v>3</v>
      </c>
      <c r="F42" s="17">
        <v>9</v>
      </c>
      <c r="G42" s="10">
        <v>3.36</v>
      </c>
      <c r="H42" s="11"/>
      <c r="I42" s="10">
        <f t="shared" ref="I42:I47" si="12">3.25/G42</f>
        <v>0.96726190476190477</v>
      </c>
      <c r="J42" s="15">
        <v>0.96726190476190477</v>
      </c>
      <c r="K42" s="49">
        <v>13</v>
      </c>
      <c r="L42" s="47">
        <v>144.06</v>
      </c>
      <c r="M42" s="47"/>
      <c r="N42" s="45">
        <f>127.51/L42</f>
        <v>0.88511731223101486</v>
      </c>
      <c r="O42" s="94">
        <f t="shared" si="2"/>
        <v>0.88511731223101486</v>
      </c>
      <c r="P42" s="116">
        <v>4</v>
      </c>
      <c r="Q42" s="117">
        <v>118.49</v>
      </c>
      <c r="R42" s="117"/>
      <c r="S42" s="117">
        <v>0.93999493628154274</v>
      </c>
      <c r="T42" s="96">
        <f t="shared" si="3"/>
        <v>0.93999493628154274</v>
      </c>
      <c r="U42" s="11"/>
      <c r="V42" s="10"/>
      <c r="W42" s="11"/>
      <c r="X42" s="10" t="e">
        <f t="shared" ref="X42:X47" si="13">3.25/V42</f>
        <v>#DIV/0!</v>
      </c>
      <c r="Y42" s="45" t="e">
        <f t="shared" si="4"/>
        <v>#DIV/0!</v>
      </c>
      <c r="Z42" s="17"/>
      <c r="AA42" s="10"/>
      <c r="AB42" s="11"/>
      <c r="AC42" s="10" t="e">
        <f t="shared" ref="AC42:AC47" si="14">3.25/AA42</f>
        <v>#DIV/0!</v>
      </c>
      <c r="AD42" s="45" t="e">
        <f t="shared" si="5"/>
        <v>#DIV/0!</v>
      </c>
      <c r="AE42" s="17"/>
      <c r="AF42" s="10"/>
      <c r="AG42" s="11"/>
      <c r="AH42" s="10" t="e">
        <f t="shared" ref="AH42:AH47" si="15">3.25/AF42</f>
        <v>#DIV/0!</v>
      </c>
      <c r="AI42" s="45" t="e">
        <f t="shared" si="6"/>
        <v>#DIV/0!</v>
      </c>
      <c r="AJ42" s="17"/>
      <c r="AK42" s="10"/>
      <c r="AL42" s="11"/>
      <c r="AM42" s="10" t="e">
        <f t="shared" ref="AM42:AM47" si="16">3.25/AK42</f>
        <v>#DIV/0!</v>
      </c>
      <c r="AN42" s="45" t="e">
        <f t="shared" si="7"/>
        <v>#DIV/0!</v>
      </c>
      <c r="AO42" s="17"/>
      <c r="AP42" s="10"/>
      <c r="AQ42" s="11"/>
      <c r="AR42" s="10" t="e">
        <f t="shared" ref="AR42:AR47" si="17">3.25/AP42</f>
        <v>#DIV/0!</v>
      </c>
      <c r="AS42" s="45" t="e">
        <f t="shared" si="8"/>
        <v>#DIV/0!</v>
      </c>
      <c r="AT42" s="17"/>
      <c r="AU42" s="10"/>
      <c r="AV42" s="11"/>
      <c r="AW42" s="10" t="e">
        <f t="shared" ref="AW42:AW47" si="18">3.25/AU42</f>
        <v>#DIV/0!</v>
      </c>
      <c r="AX42" s="45" t="e">
        <f t="shared" si="9"/>
        <v>#DIV/0!</v>
      </c>
    </row>
    <row r="43" spans="1:50">
      <c r="A43" s="30" t="s">
        <v>40</v>
      </c>
      <c r="B43" s="21" t="s">
        <v>87</v>
      </c>
      <c r="C43" s="21" t="s">
        <v>103</v>
      </c>
      <c r="D43" s="52">
        <f t="shared" si="10"/>
        <v>1.3271383644732886</v>
      </c>
      <c r="E43" s="125">
        <f t="shared" si="11"/>
        <v>2</v>
      </c>
      <c r="F43" s="17">
        <v>39</v>
      </c>
      <c r="G43" s="10">
        <v>4.3899999999999997</v>
      </c>
      <c r="H43" s="11"/>
      <c r="I43" s="10">
        <f t="shared" si="12"/>
        <v>0.74031890660592259</v>
      </c>
      <c r="J43" s="15">
        <v>0.74031890660592259</v>
      </c>
      <c r="K43" s="49">
        <v>32</v>
      </c>
      <c r="L43" s="47">
        <v>217.29000000000002</v>
      </c>
      <c r="M43" s="47"/>
      <c r="N43" s="45">
        <f>127.51/L43</f>
        <v>0.58681945786736611</v>
      </c>
      <c r="O43" s="94">
        <f t="shared" si="2"/>
        <v>0.58681945786736611</v>
      </c>
      <c r="P43" s="118"/>
      <c r="T43" s="96">
        <f t="shared" si="3"/>
        <v>0</v>
      </c>
      <c r="U43" s="11"/>
      <c r="V43" s="10"/>
      <c r="W43" s="11"/>
      <c r="X43" s="10" t="e">
        <f t="shared" si="13"/>
        <v>#DIV/0!</v>
      </c>
      <c r="Y43" s="45" t="e">
        <f t="shared" si="4"/>
        <v>#DIV/0!</v>
      </c>
      <c r="Z43" s="17"/>
      <c r="AA43" s="10"/>
      <c r="AB43" s="11"/>
      <c r="AC43" s="10" t="e">
        <f t="shared" si="14"/>
        <v>#DIV/0!</v>
      </c>
      <c r="AD43" s="45" t="e">
        <f t="shared" si="5"/>
        <v>#DIV/0!</v>
      </c>
      <c r="AE43" s="17"/>
      <c r="AF43" s="10"/>
      <c r="AG43" s="11"/>
      <c r="AH43" s="10" t="e">
        <f t="shared" si="15"/>
        <v>#DIV/0!</v>
      </c>
      <c r="AI43" s="45" t="e">
        <f t="shared" si="6"/>
        <v>#DIV/0!</v>
      </c>
      <c r="AJ43" s="17"/>
      <c r="AK43" s="10"/>
      <c r="AL43" s="11"/>
      <c r="AM43" s="10" t="e">
        <f t="shared" si="16"/>
        <v>#DIV/0!</v>
      </c>
      <c r="AN43" s="45" t="e">
        <f t="shared" si="7"/>
        <v>#DIV/0!</v>
      </c>
      <c r="AO43" s="17"/>
      <c r="AP43" s="10"/>
      <c r="AQ43" s="11"/>
      <c r="AR43" s="10" t="e">
        <f t="shared" si="17"/>
        <v>#DIV/0!</v>
      </c>
      <c r="AS43" s="45" t="e">
        <f t="shared" si="8"/>
        <v>#DIV/0!</v>
      </c>
      <c r="AT43" s="17"/>
      <c r="AU43" s="10"/>
      <c r="AV43" s="11"/>
      <c r="AW43" s="10" t="e">
        <f t="shared" si="18"/>
        <v>#DIV/0!</v>
      </c>
      <c r="AX43" s="45" t="e">
        <f t="shared" si="9"/>
        <v>#DIV/0!</v>
      </c>
    </row>
    <row r="44" spans="1:50">
      <c r="A44" s="30" t="s">
        <v>20</v>
      </c>
      <c r="B44" s="21" t="s">
        <v>86</v>
      </c>
      <c r="C44" s="21" t="s">
        <v>88</v>
      </c>
      <c r="D44" s="52">
        <f t="shared" si="10"/>
        <v>0.93390804597701149</v>
      </c>
      <c r="E44" s="125">
        <f t="shared" si="11"/>
        <v>1</v>
      </c>
      <c r="F44" s="17">
        <v>19</v>
      </c>
      <c r="G44" s="10">
        <v>3.48</v>
      </c>
      <c r="H44" s="11"/>
      <c r="I44" s="10">
        <f t="shared" si="12"/>
        <v>0.93390804597701149</v>
      </c>
      <c r="J44" s="15">
        <v>0.93390804597701149</v>
      </c>
      <c r="K44" s="49"/>
      <c r="L44" s="47"/>
      <c r="M44" s="47"/>
      <c r="N44" s="45"/>
      <c r="O44" s="94">
        <f t="shared" si="2"/>
        <v>0</v>
      </c>
      <c r="P44" s="113"/>
      <c r="Q44" s="114"/>
      <c r="R44" s="114"/>
      <c r="S44" s="115"/>
      <c r="T44" s="96">
        <f t="shared" si="3"/>
        <v>0</v>
      </c>
      <c r="U44" s="11"/>
      <c r="V44" s="10"/>
      <c r="W44" s="11"/>
      <c r="X44" s="10" t="e">
        <f t="shared" si="13"/>
        <v>#DIV/0!</v>
      </c>
      <c r="Y44" s="45" t="e">
        <f t="shared" si="4"/>
        <v>#DIV/0!</v>
      </c>
      <c r="Z44" s="17"/>
      <c r="AA44" s="10"/>
      <c r="AB44" s="11"/>
      <c r="AC44" s="10" t="e">
        <f t="shared" si="14"/>
        <v>#DIV/0!</v>
      </c>
      <c r="AD44" s="45" t="e">
        <f t="shared" si="5"/>
        <v>#DIV/0!</v>
      </c>
      <c r="AE44" s="17"/>
      <c r="AF44" s="10"/>
      <c r="AG44" s="11"/>
      <c r="AH44" s="10" t="e">
        <f t="shared" si="15"/>
        <v>#DIV/0!</v>
      </c>
      <c r="AI44" s="45" t="e">
        <f t="shared" si="6"/>
        <v>#DIV/0!</v>
      </c>
      <c r="AJ44" s="17"/>
      <c r="AK44" s="10"/>
      <c r="AL44" s="11"/>
      <c r="AM44" s="10" t="e">
        <f t="shared" si="16"/>
        <v>#DIV/0!</v>
      </c>
      <c r="AN44" s="45" t="e">
        <f t="shared" si="7"/>
        <v>#DIV/0!</v>
      </c>
      <c r="AO44" s="17"/>
      <c r="AP44" s="10"/>
      <c r="AQ44" s="11"/>
      <c r="AR44" s="10" t="e">
        <f t="shared" si="17"/>
        <v>#DIV/0!</v>
      </c>
      <c r="AS44" s="45" t="e">
        <f t="shared" si="8"/>
        <v>#DIV/0!</v>
      </c>
      <c r="AT44" s="17"/>
      <c r="AU44" s="10"/>
      <c r="AV44" s="11"/>
      <c r="AW44" s="10" t="e">
        <f t="shared" si="18"/>
        <v>#DIV/0!</v>
      </c>
      <c r="AX44" s="45" t="e">
        <f t="shared" si="9"/>
        <v>#DIV/0!</v>
      </c>
    </row>
    <row r="45" spans="1:50">
      <c r="A45" s="30" t="s">
        <v>12</v>
      </c>
      <c r="B45" s="21" t="s">
        <v>86</v>
      </c>
      <c r="C45" s="21" t="s">
        <v>88</v>
      </c>
      <c r="D45" s="52">
        <f t="shared" si="10"/>
        <v>0.96153846153846156</v>
      </c>
      <c r="E45" s="125">
        <f t="shared" si="11"/>
        <v>1</v>
      </c>
      <c r="F45" s="17">
        <v>11</v>
      </c>
      <c r="G45" s="10">
        <v>3.38</v>
      </c>
      <c r="H45" s="11"/>
      <c r="I45" s="10">
        <f t="shared" si="12"/>
        <v>0.96153846153846156</v>
      </c>
      <c r="J45" s="15">
        <v>0.96153846153846156</v>
      </c>
      <c r="K45" s="49"/>
      <c r="L45" s="47"/>
      <c r="M45" s="47"/>
      <c r="N45" s="45"/>
      <c r="O45" s="94">
        <f t="shared" si="2"/>
        <v>0</v>
      </c>
      <c r="P45" s="113"/>
      <c r="Q45" s="114"/>
      <c r="R45" s="114"/>
      <c r="S45" s="115"/>
      <c r="T45" s="96">
        <f t="shared" si="3"/>
        <v>0</v>
      </c>
      <c r="U45" s="11"/>
      <c r="V45" s="10"/>
      <c r="W45" s="11"/>
      <c r="X45" s="10" t="e">
        <f t="shared" si="13"/>
        <v>#DIV/0!</v>
      </c>
      <c r="Y45" s="45" t="e">
        <f t="shared" si="4"/>
        <v>#DIV/0!</v>
      </c>
      <c r="Z45" s="17"/>
      <c r="AA45" s="10"/>
      <c r="AB45" s="11"/>
      <c r="AC45" s="10" t="e">
        <f t="shared" si="14"/>
        <v>#DIV/0!</v>
      </c>
      <c r="AD45" s="45" t="e">
        <f t="shared" si="5"/>
        <v>#DIV/0!</v>
      </c>
      <c r="AE45" s="17"/>
      <c r="AF45" s="10"/>
      <c r="AG45" s="11"/>
      <c r="AH45" s="10" t="e">
        <f t="shared" si="15"/>
        <v>#DIV/0!</v>
      </c>
      <c r="AI45" s="45" t="e">
        <f t="shared" si="6"/>
        <v>#DIV/0!</v>
      </c>
      <c r="AJ45" s="17"/>
      <c r="AK45" s="10"/>
      <c r="AL45" s="11"/>
      <c r="AM45" s="10" t="e">
        <f t="shared" si="16"/>
        <v>#DIV/0!</v>
      </c>
      <c r="AN45" s="45" t="e">
        <f t="shared" si="7"/>
        <v>#DIV/0!</v>
      </c>
      <c r="AO45" s="17"/>
      <c r="AP45" s="10"/>
      <c r="AQ45" s="11"/>
      <c r="AR45" s="10" t="e">
        <f t="shared" si="17"/>
        <v>#DIV/0!</v>
      </c>
      <c r="AS45" s="45" t="e">
        <f t="shared" si="8"/>
        <v>#DIV/0!</v>
      </c>
      <c r="AT45" s="17"/>
      <c r="AU45" s="10"/>
      <c r="AV45" s="11"/>
      <c r="AW45" s="10" t="e">
        <f t="shared" si="18"/>
        <v>#DIV/0!</v>
      </c>
      <c r="AX45" s="45" t="e">
        <f t="shared" si="9"/>
        <v>#DIV/0!</v>
      </c>
    </row>
    <row r="46" spans="1:50">
      <c r="A46" s="30" t="s">
        <v>16</v>
      </c>
      <c r="B46" s="21" t="s">
        <v>86</v>
      </c>
      <c r="C46" s="21" t="s">
        <v>103</v>
      </c>
      <c r="D46" s="52">
        <f t="shared" si="10"/>
        <v>1.8111182085915494</v>
      </c>
      <c r="E46" s="125">
        <f t="shared" si="11"/>
        <v>2</v>
      </c>
      <c r="F46" s="17">
        <v>15</v>
      </c>
      <c r="G46" s="10">
        <v>3.43</v>
      </c>
      <c r="H46" s="11"/>
      <c r="I46" s="10">
        <f t="shared" si="12"/>
        <v>0.94752186588921283</v>
      </c>
      <c r="J46" s="15">
        <v>0.94752186588921283</v>
      </c>
      <c r="K46" s="49">
        <v>16</v>
      </c>
      <c r="L46" s="47">
        <v>147.65</v>
      </c>
      <c r="M46" s="47"/>
      <c r="N46" s="45">
        <f>127.51/L46</f>
        <v>0.86359634270233665</v>
      </c>
      <c r="O46" s="94">
        <f t="shared" si="2"/>
        <v>0.86359634270233665</v>
      </c>
      <c r="P46" s="118"/>
      <c r="T46" s="96">
        <f t="shared" si="3"/>
        <v>0</v>
      </c>
      <c r="U46" s="11"/>
      <c r="V46" s="10"/>
      <c r="W46" s="11"/>
      <c r="X46" s="10" t="e">
        <f t="shared" si="13"/>
        <v>#DIV/0!</v>
      </c>
      <c r="Y46" s="45" t="e">
        <f t="shared" si="4"/>
        <v>#DIV/0!</v>
      </c>
      <c r="Z46" s="17"/>
      <c r="AA46" s="10"/>
      <c r="AB46" s="11"/>
      <c r="AC46" s="10" t="e">
        <f t="shared" si="14"/>
        <v>#DIV/0!</v>
      </c>
      <c r="AD46" s="45" t="e">
        <f t="shared" si="5"/>
        <v>#DIV/0!</v>
      </c>
      <c r="AE46" s="17"/>
      <c r="AF46" s="10"/>
      <c r="AG46" s="11"/>
      <c r="AH46" s="10" t="e">
        <f t="shared" si="15"/>
        <v>#DIV/0!</v>
      </c>
      <c r="AI46" s="45" t="e">
        <f t="shared" si="6"/>
        <v>#DIV/0!</v>
      </c>
      <c r="AJ46" s="17"/>
      <c r="AK46" s="10"/>
      <c r="AL46" s="11"/>
      <c r="AM46" s="10" t="e">
        <f t="shared" si="16"/>
        <v>#DIV/0!</v>
      </c>
      <c r="AN46" s="45" t="e">
        <f t="shared" si="7"/>
        <v>#DIV/0!</v>
      </c>
      <c r="AO46" s="17"/>
      <c r="AP46" s="10"/>
      <c r="AQ46" s="11"/>
      <c r="AR46" s="10" t="e">
        <f t="shared" si="17"/>
        <v>#DIV/0!</v>
      </c>
      <c r="AS46" s="45" t="e">
        <f t="shared" si="8"/>
        <v>#DIV/0!</v>
      </c>
      <c r="AT46" s="17"/>
      <c r="AU46" s="10"/>
      <c r="AV46" s="11"/>
      <c r="AW46" s="10" t="e">
        <f t="shared" si="18"/>
        <v>#DIV/0!</v>
      </c>
      <c r="AX46" s="45" t="e">
        <f t="shared" si="9"/>
        <v>#DIV/0!</v>
      </c>
    </row>
    <row r="47" spans="1:50">
      <c r="A47" s="30" t="s">
        <v>39</v>
      </c>
      <c r="B47" s="21" t="s">
        <v>86</v>
      </c>
      <c r="C47" s="21" t="s">
        <v>103</v>
      </c>
      <c r="D47" s="52">
        <f t="shared" si="10"/>
        <v>0.75406032482598617</v>
      </c>
      <c r="E47" s="125">
        <f t="shared" si="11"/>
        <v>1</v>
      </c>
      <c r="F47" s="17">
        <v>38</v>
      </c>
      <c r="G47" s="10">
        <v>4.3099999999999996</v>
      </c>
      <c r="H47" s="11"/>
      <c r="I47" s="10">
        <f t="shared" si="12"/>
        <v>0.75406032482598617</v>
      </c>
      <c r="J47" s="15">
        <v>0.75406032482598617</v>
      </c>
      <c r="K47" s="49"/>
      <c r="L47" s="47"/>
      <c r="M47" s="47"/>
      <c r="N47" s="45"/>
      <c r="O47" s="94">
        <f t="shared" si="2"/>
        <v>0</v>
      </c>
      <c r="P47" s="113"/>
      <c r="Q47" s="114"/>
      <c r="R47" s="114"/>
      <c r="S47" s="115"/>
      <c r="T47" s="96">
        <f t="shared" si="3"/>
        <v>0</v>
      </c>
      <c r="U47" s="11"/>
      <c r="V47" s="10"/>
      <c r="W47" s="11"/>
      <c r="X47" s="10" t="e">
        <f t="shared" si="13"/>
        <v>#DIV/0!</v>
      </c>
      <c r="Y47" s="45" t="e">
        <f t="shared" si="4"/>
        <v>#DIV/0!</v>
      </c>
      <c r="Z47" s="17"/>
      <c r="AA47" s="10"/>
      <c r="AB47" s="11"/>
      <c r="AC47" s="10" t="e">
        <f t="shared" si="14"/>
        <v>#DIV/0!</v>
      </c>
      <c r="AD47" s="45" t="e">
        <f t="shared" si="5"/>
        <v>#DIV/0!</v>
      </c>
      <c r="AE47" s="17"/>
      <c r="AF47" s="10"/>
      <c r="AG47" s="11"/>
      <c r="AH47" s="10" t="e">
        <f t="shared" si="15"/>
        <v>#DIV/0!</v>
      </c>
      <c r="AI47" s="45" t="e">
        <f t="shared" si="6"/>
        <v>#DIV/0!</v>
      </c>
      <c r="AJ47" s="17"/>
      <c r="AK47" s="10"/>
      <c r="AL47" s="11"/>
      <c r="AM47" s="10" t="e">
        <f t="shared" si="16"/>
        <v>#DIV/0!</v>
      </c>
      <c r="AN47" s="45" t="e">
        <f t="shared" si="7"/>
        <v>#DIV/0!</v>
      </c>
      <c r="AO47" s="17"/>
      <c r="AP47" s="10"/>
      <c r="AQ47" s="11"/>
      <c r="AR47" s="10" t="e">
        <f t="shared" si="17"/>
        <v>#DIV/0!</v>
      </c>
      <c r="AS47" s="45" t="e">
        <f t="shared" si="8"/>
        <v>#DIV/0!</v>
      </c>
      <c r="AT47" s="17"/>
      <c r="AU47" s="10"/>
      <c r="AV47" s="11"/>
      <c r="AW47" s="10" t="e">
        <f t="shared" si="18"/>
        <v>#DIV/0!</v>
      </c>
      <c r="AX47" s="45" t="e">
        <f t="shared" si="9"/>
        <v>#DIV/0!</v>
      </c>
    </row>
    <row r="48" spans="1:50">
      <c r="A48" s="13" t="s">
        <v>58</v>
      </c>
      <c r="B48" s="21" t="s">
        <v>86</v>
      </c>
      <c r="C48" s="21" t="s">
        <v>103</v>
      </c>
      <c r="D48" s="52">
        <f t="shared" si="10"/>
        <v>0.89631660340222141</v>
      </c>
      <c r="E48" s="125">
        <f t="shared" si="11"/>
        <v>1</v>
      </c>
      <c r="F48" s="17"/>
      <c r="G48" s="10"/>
      <c r="H48" s="11"/>
      <c r="I48" s="10"/>
      <c r="J48" s="15"/>
      <c r="K48" s="49">
        <v>11</v>
      </c>
      <c r="L48" s="47">
        <v>142.26</v>
      </c>
      <c r="M48" s="47"/>
      <c r="N48" s="45">
        <f>127.51/L48</f>
        <v>0.89631660340222141</v>
      </c>
      <c r="O48" s="94">
        <f t="shared" si="2"/>
        <v>0.89631660340222141</v>
      </c>
      <c r="P48" s="113"/>
      <c r="Q48" s="114"/>
      <c r="R48" s="114"/>
      <c r="S48" s="115"/>
      <c r="T48" s="96">
        <f t="shared" si="3"/>
        <v>0</v>
      </c>
      <c r="U48" s="11"/>
      <c r="V48" s="10"/>
      <c r="W48" s="11"/>
      <c r="X48" s="10"/>
      <c r="Y48" s="45">
        <f t="shared" si="4"/>
        <v>0</v>
      </c>
      <c r="Z48" s="17"/>
      <c r="AA48" s="10"/>
      <c r="AB48" s="11"/>
      <c r="AC48" s="10"/>
      <c r="AD48" s="45">
        <f t="shared" si="5"/>
        <v>0</v>
      </c>
      <c r="AE48" s="17"/>
      <c r="AF48" s="10"/>
      <c r="AG48" s="11"/>
      <c r="AH48" s="10"/>
      <c r="AI48" s="45">
        <f t="shared" si="6"/>
        <v>0</v>
      </c>
      <c r="AJ48" s="17"/>
      <c r="AK48" s="10"/>
      <c r="AL48" s="11"/>
      <c r="AM48" s="10"/>
      <c r="AN48" s="45">
        <f t="shared" si="7"/>
        <v>0</v>
      </c>
      <c r="AO48" s="17"/>
      <c r="AP48" s="10"/>
      <c r="AQ48" s="11"/>
      <c r="AR48" s="10"/>
      <c r="AS48" s="45">
        <f t="shared" si="8"/>
        <v>0</v>
      </c>
      <c r="AT48" s="17"/>
      <c r="AU48" s="10"/>
      <c r="AV48" s="11"/>
      <c r="AW48" s="10"/>
      <c r="AX48" s="45">
        <f t="shared" si="9"/>
        <v>0</v>
      </c>
    </row>
    <row r="49" spans="1:50" s="79" customFormat="1">
      <c r="A49" s="98" t="s">
        <v>173</v>
      </c>
      <c r="B49" s="98" t="s">
        <v>86</v>
      </c>
      <c r="C49" s="88" t="s">
        <v>103</v>
      </c>
      <c r="D49" s="52">
        <f t="shared" si="10"/>
        <v>0.41209116471807017</v>
      </c>
      <c r="E49" s="125">
        <f t="shared" si="11"/>
        <v>1</v>
      </c>
      <c r="F49" s="87"/>
      <c r="G49" s="83"/>
      <c r="H49" s="84"/>
      <c r="I49" s="83"/>
      <c r="J49" s="86"/>
      <c r="K49" s="97"/>
      <c r="L49" s="95"/>
      <c r="M49" s="95"/>
      <c r="N49" s="94"/>
      <c r="O49" s="94"/>
      <c r="P49" s="116">
        <v>17</v>
      </c>
      <c r="Q49" s="117">
        <v>270.27999999999997</v>
      </c>
      <c r="R49" s="117"/>
      <c r="S49" s="117">
        <v>0.41209116471807017</v>
      </c>
      <c r="T49" s="96">
        <f t="shared" si="3"/>
        <v>0.41209116471807017</v>
      </c>
      <c r="U49" s="84"/>
      <c r="V49" s="83"/>
      <c r="W49" s="84"/>
      <c r="X49" s="83"/>
      <c r="Y49" s="94"/>
      <c r="Z49" s="87"/>
      <c r="AA49" s="83"/>
      <c r="AB49" s="84"/>
      <c r="AC49" s="83"/>
      <c r="AD49" s="94"/>
      <c r="AE49" s="87"/>
      <c r="AF49" s="83"/>
      <c r="AG49" s="84"/>
      <c r="AH49" s="83"/>
      <c r="AI49" s="94"/>
      <c r="AJ49" s="87"/>
      <c r="AK49" s="83"/>
      <c r="AL49" s="84"/>
      <c r="AM49" s="83"/>
      <c r="AN49" s="94"/>
      <c r="AO49" s="87"/>
      <c r="AP49" s="83"/>
      <c r="AQ49" s="84"/>
      <c r="AR49" s="83"/>
      <c r="AS49" s="94"/>
      <c r="AT49" s="87"/>
      <c r="AU49" s="83"/>
      <c r="AV49" s="84"/>
      <c r="AW49" s="83"/>
      <c r="AX49" s="94"/>
    </row>
    <row r="50" spans="1:50">
      <c r="A50" s="30" t="s">
        <v>22</v>
      </c>
      <c r="B50" s="21" t="s">
        <v>86</v>
      </c>
      <c r="C50" s="21" t="s">
        <v>103</v>
      </c>
      <c r="D50" s="52">
        <f t="shared" si="10"/>
        <v>1.8387445421683086</v>
      </c>
      <c r="E50" s="125">
        <f t="shared" si="11"/>
        <v>2</v>
      </c>
      <c r="F50" s="17">
        <v>21</v>
      </c>
      <c r="G50" s="10">
        <v>3.53</v>
      </c>
      <c r="H50" s="11"/>
      <c r="I50" s="10">
        <f>3.25/G50</f>
        <v>0.92067988668555245</v>
      </c>
      <c r="J50" s="15">
        <v>0.92067988668555245</v>
      </c>
      <c r="K50" s="49">
        <v>9</v>
      </c>
      <c r="L50" s="47">
        <v>138.88999999999999</v>
      </c>
      <c r="M50" s="47"/>
      <c r="N50" s="45">
        <f>127.51/L50</f>
        <v>0.91806465548275629</v>
      </c>
      <c r="O50" s="94">
        <f t="shared" si="2"/>
        <v>0.91806465548275629</v>
      </c>
      <c r="P50" s="113"/>
      <c r="Q50" s="114"/>
      <c r="R50" s="114"/>
      <c r="S50" s="115"/>
      <c r="T50" s="96">
        <f t="shared" si="3"/>
        <v>0</v>
      </c>
      <c r="U50" s="11"/>
      <c r="V50" s="10"/>
      <c r="W50" s="11"/>
      <c r="X50" s="10" t="e">
        <f>3.25/V50</f>
        <v>#DIV/0!</v>
      </c>
      <c r="Y50" s="45" t="e">
        <f t="shared" si="4"/>
        <v>#DIV/0!</v>
      </c>
      <c r="Z50" s="17"/>
      <c r="AA50" s="10"/>
      <c r="AB50" s="11"/>
      <c r="AC50" s="10" t="e">
        <f>3.25/AA50</f>
        <v>#DIV/0!</v>
      </c>
      <c r="AD50" s="45" t="e">
        <f t="shared" si="5"/>
        <v>#DIV/0!</v>
      </c>
      <c r="AE50" s="17"/>
      <c r="AF50" s="10"/>
      <c r="AG50" s="11"/>
      <c r="AH50" s="10" t="e">
        <f>3.25/AF50</f>
        <v>#DIV/0!</v>
      </c>
      <c r="AI50" s="45" t="e">
        <f t="shared" si="6"/>
        <v>#DIV/0!</v>
      </c>
      <c r="AJ50" s="17"/>
      <c r="AK50" s="10"/>
      <c r="AL50" s="11"/>
      <c r="AM50" s="10" t="e">
        <f>3.25/AK50</f>
        <v>#DIV/0!</v>
      </c>
      <c r="AN50" s="45" t="e">
        <f t="shared" si="7"/>
        <v>#DIV/0!</v>
      </c>
      <c r="AO50" s="17"/>
      <c r="AP50" s="10"/>
      <c r="AQ50" s="11"/>
      <c r="AR50" s="10" t="e">
        <f>3.25/AP50</f>
        <v>#DIV/0!</v>
      </c>
      <c r="AS50" s="45" t="e">
        <f t="shared" si="8"/>
        <v>#DIV/0!</v>
      </c>
      <c r="AT50" s="17"/>
      <c r="AU50" s="10"/>
      <c r="AV50" s="11"/>
      <c r="AW50" s="10" t="e">
        <f>3.25/AU50</f>
        <v>#DIV/0!</v>
      </c>
      <c r="AX50" s="45" t="e">
        <f t="shared" si="9"/>
        <v>#DIV/0!</v>
      </c>
    </row>
    <row r="51" spans="1:50">
      <c r="A51" s="30" t="s">
        <v>7</v>
      </c>
      <c r="B51" s="21" t="s">
        <v>86</v>
      </c>
      <c r="C51" s="21" t="s">
        <v>103</v>
      </c>
      <c r="D51" s="52">
        <f t="shared" si="10"/>
        <v>0.97597597597597596</v>
      </c>
      <c r="E51" s="125">
        <f t="shared" si="11"/>
        <v>1</v>
      </c>
      <c r="F51" s="17">
        <v>6</v>
      </c>
      <c r="G51" s="10">
        <v>3.33</v>
      </c>
      <c r="H51" s="11"/>
      <c r="I51" s="10">
        <f>3.25/G51</f>
        <v>0.97597597597597596</v>
      </c>
      <c r="J51" s="15">
        <v>0.97597597597597596</v>
      </c>
      <c r="K51" s="49"/>
      <c r="L51" s="47"/>
      <c r="M51" s="47"/>
      <c r="N51" s="45"/>
      <c r="O51" s="94">
        <f t="shared" si="2"/>
        <v>0</v>
      </c>
      <c r="P51" s="113"/>
      <c r="Q51" s="114"/>
      <c r="R51" s="114"/>
      <c r="S51" s="115"/>
      <c r="T51" s="96">
        <f t="shared" si="3"/>
        <v>0</v>
      </c>
      <c r="U51" s="11"/>
      <c r="V51" s="10"/>
      <c r="W51" s="11"/>
      <c r="X51" s="10" t="e">
        <f>3.25/V51</f>
        <v>#DIV/0!</v>
      </c>
      <c r="Y51" s="45" t="e">
        <f t="shared" si="4"/>
        <v>#DIV/0!</v>
      </c>
      <c r="Z51" s="17"/>
      <c r="AA51" s="10"/>
      <c r="AB51" s="11"/>
      <c r="AC51" s="10" t="e">
        <f>3.25/AA51</f>
        <v>#DIV/0!</v>
      </c>
      <c r="AD51" s="45" t="e">
        <f t="shared" si="5"/>
        <v>#DIV/0!</v>
      </c>
      <c r="AE51" s="17"/>
      <c r="AF51" s="10"/>
      <c r="AG51" s="11"/>
      <c r="AH51" s="10" t="e">
        <f>3.25/AF51</f>
        <v>#DIV/0!</v>
      </c>
      <c r="AI51" s="45" t="e">
        <f t="shared" si="6"/>
        <v>#DIV/0!</v>
      </c>
      <c r="AJ51" s="17"/>
      <c r="AK51" s="10"/>
      <c r="AL51" s="11"/>
      <c r="AM51" s="10" t="e">
        <f>3.25/AK51</f>
        <v>#DIV/0!</v>
      </c>
      <c r="AN51" s="45" t="e">
        <f t="shared" si="7"/>
        <v>#DIV/0!</v>
      </c>
      <c r="AO51" s="17"/>
      <c r="AP51" s="10"/>
      <c r="AQ51" s="11"/>
      <c r="AR51" s="10" t="e">
        <f>3.25/AP51</f>
        <v>#DIV/0!</v>
      </c>
      <c r="AS51" s="45" t="e">
        <f t="shared" si="8"/>
        <v>#DIV/0!</v>
      </c>
      <c r="AT51" s="17"/>
      <c r="AU51" s="10"/>
      <c r="AV51" s="11"/>
      <c r="AW51" s="10" t="e">
        <f>3.25/AU51</f>
        <v>#DIV/0!</v>
      </c>
      <c r="AX51" s="45" t="e">
        <f t="shared" si="9"/>
        <v>#DIV/0!</v>
      </c>
    </row>
    <row r="52" spans="1:50">
      <c r="A52" s="30" t="s">
        <v>5</v>
      </c>
      <c r="B52" s="21" t="s">
        <v>86</v>
      </c>
      <c r="C52" s="21" t="s">
        <v>103</v>
      </c>
      <c r="D52" s="52">
        <f t="shared" si="10"/>
        <v>0.99199999999999999</v>
      </c>
      <c r="E52" s="125">
        <f t="shared" si="11"/>
        <v>1</v>
      </c>
      <c r="F52" s="17">
        <v>4</v>
      </c>
      <c r="G52" s="10">
        <v>3.32</v>
      </c>
      <c r="H52" s="11">
        <v>3</v>
      </c>
      <c r="I52" s="10">
        <f>3.25/G52</f>
        <v>0.97891566265060248</v>
      </c>
      <c r="J52" s="53">
        <v>0.99199999999999999</v>
      </c>
      <c r="K52" s="49"/>
      <c r="L52" s="47"/>
      <c r="M52" s="47"/>
      <c r="N52" s="45"/>
      <c r="O52" s="94">
        <f t="shared" si="2"/>
        <v>0</v>
      </c>
      <c r="P52" s="113"/>
      <c r="Q52" s="114"/>
      <c r="R52" s="114"/>
      <c r="S52" s="115"/>
      <c r="T52" s="96">
        <f t="shared" si="3"/>
        <v>0</v>
      </c>
      <c r="U52" s="11"/>
      <c r="V52" s="10"/>
      <c r="W52" s="11"/>
      <c r="X52" s="10" t="e">
        <f>3.25/V52</f>
        <v>#DIV/0!</v>
      </c>
      <c r="Y52" s="45" t="e">
        <f t="shared" si="4"/>
        <v>#DIV/0!</v>
      </c>
      <c r="Z52" s="17"/>
      <c r="AA52" s="10"/>
      <c r="AB52" s="11"/>
      <c r="AC52" s="10" t="e">
        <f>3.25/AA52</f>
        <v>#DIV/0!</v>
      </c>
      <c r="AD52" s="45" t="e">
        <f t="shared" si="5"/>
        <v>#DIV/0!</v>
      </c>
      <c r="AE52" s="17"/>
      <c r="AF52" s="10"/>
      <c r="AG52" s="11"/>
      <c r="AH52" s="10" t="e">
        <f>3.25/AF52</f>
        <v>#DIV/0!</v>
      </c>
      <c r="AI52" s="45" t="e">
        <f t="shared" si="6"/>
        <v>#DIV/0!</v>
      </c>
      <c r="AJ52" s="17"/>
      <c r="AK52" s="10"/>
      <c r="AL52" s="11"/>
      <c r="AM52" s="10" t="e">
        <f>3.25/AK52</f>
        <v>#DIV/0!</v>
      </c>
      <c r="AN52" s="45" t="e">
        <f t="shared" si="7"/>
        <v>#DIV/0!</v>
      </c>
      <c r="AO52" s="17"/>
      <c r="AP52" s="10"/>
      <c r="AQ52" s="11"/>
      <c r="AR52" s="10" t="e">
        <f>3.25/AP52</f>
        <v>#DIV/0!</v>
      </c>
      <c r="AS52" s="45" t="e">
        <f t="shared" si="8"/>
        <v>#DIV/0!</v>
      </c>
      <c r="AT52" s="17"/>
      <c r="AU52" s="10"/>
      <c r="AV52" s="11"/>
      <c r="AW52" s="10" t="e">
        <f>3.25/AU52</f>
        <v>#DIV/0!</v>
      </c>
      <c r="AX52" s="45" t="e">
        <f t="shared" si="9"/>
        <v>#DIV/0!</v>
      </c>
    </row>
    <row r="53" spans="1:50">
      <c r="A53" s="30" t="s">
        <v>31</v>
      </c>
      <c r="B53" s="21" t="s">
        <v>86</v>
      </c>
      <c r="C53" s="21" t="s">
        <v>103</v>
      </c>
      <c r="D53" s="52">
        <f t="shared" si="10"/>
        <v>0.79462102689486558</v>
      </c>
      <c r="E53" s="125">
        <f t="shared" si="11"/>
        <v>1</v>
      </c>
      <c r="F53" s="17">
        <v>30</v>
      </c>
      <c r="G53" s="10">
        <v>4.09</v>
      </c>
      <c r="H53" s="11"/>
      <c r="I53" s="10">
        <f>3.25/G53</f>
        <v>0.79462102689486558</v>
      </c>
      <c r="J53" s="15">
        <v>0.79462102689486558</v>
      </c>
      <c r="K53" s="49"/>
      <c r="L53" s="47"/>
      <c r="M53" s="47"/>
      <c r="N53" s="45"/>
      <c r="O53" s="94">
        <f t="shared" si="2"/>
        <v>0</v>
      </c>
      <c r="P53" s="113"/>
      <c r="Q53" s="114"/>
      <c r="R53" s="114"/>
      <c r="S53" s="115"/>
      <c r="T53" s="96">
        <f t="shared" si="3"/>
        <v>0</v>
      </c>
      <c r="U53" s="11"/>
      <c r="V53" s="10"/>
      <c r="W53" s="11"/>
      <c r="X53" s="10" t="e">
        <f>3.25/V53</f>
        <v>#DIV/0!</v>
      </c>
      <c r="Y53" s="45" t="e">
        <f t="shared" si="4"/>
        <v>#DIV/0!</v>
      </c>
      <c r="Z53" s="17"/>
      <c r="AA53" s="10"/>
      <c r="AB53" s="11"/>
      <c r="AC53" s="10" t="e">
        <f>3.25/AA53</f>
        <v>#DIV/0!</v>
      </c>
      <c r="AD53" s="45" t="e">
        <f t="shared" si="5"/>
        <v>#DIV/0!</v>
      </c>
      <c r="AE53" s="17"/>
      <c r="AF53" s="10"/>
      <c r="AG53" s="11"/>
      <c r="AH53" s="10" t="e">
        <f>3.25/AF53</f>
        <v>#DIV/0!</v>
      </c>
      <c r="AI53" s="45" t="e">
        <f t="shared" si="6"/>
        <v>#DIV/0!</v>
      </c>
      <c r="AJ53" s="17"/>
      <c r="AK53" s="10"/>
      <c r="AL53" s="11"/>
      <c r="AM53" s="10" t="e">
        <f>3.25/AK53</f>
        <v>#DIV/0!</v>
      </c>
      <c r="AN53" s="45" t="e">
        <f t="shared" si="7"/>
        <v>#DIV/0!</v>
      </c>
      <c r="AO53" s="17"/>
      <c r="AP53" s="10"/>
      <c r="AQ53" s="11"/>
      <c r="AR53" s="10" t="e">
        <f>3.25/AP53</f>
        <v>#DIV/0!</v>
      </c>
      <c r="AS53" s="45" t="e">
        <f t="shared" si="8"/>
        <v>#DIV/0!</v>
      </c>
      <c r="AT53" s="17"/>
      <c r="AU53" s="10"/>
      <c r="AV53" s="11"/>
      <c r="AW53" s="10" t="e">
        <f>3.25/AU53</f>
        <v>#DIV/0!</v>
      </c>
      <c r="AX53" s="45" t="e">
        <f t="shared" si="9"/>
        <v>#DIV/0!</v>
      </c>
    </row>
    <row r="54" spans="1:50">
      <c r="A54" s="13" t="s">
        <v>69</v>
      </c>
      <c r="B54" s="21" t="s">
        <v>86</v>
      </c>
      <c r="C54" s="21" t="s">
        <v>103</v>
      </c>
      <c r="D54" s="52">
        <f t="shared" si="10"/>
        <v>0.75939491394199277</v>
      </c>
      <c r="E54" s="125">
        <f t="shared" si="11"/>
        <v>1</v>
      </c>
      <c r="F54" s="17"/>
      <c r="G54" s="10"/>
      <c r="H54" s="11"/>
      <c r="I54" s="10"/>
      <c r="J54" s="15"/>
      <c r="K54" s="49">
        <v>27</v>
      </c>
      <c r="L54" s="47">
        <v>167.91</v>
      </c>
      <c r="M54" s="47"/>
      <c r="N54" s="45">
        <f>127.51/L54</f>
        <v>0.75939491394199277</v>
      </c>
      <c r="O54" s="94">
        <f t="shared" si="2"/>
        <v>0.75939491394199277</v>
      </c>
      <c r="P54" s="113"/>
      <c r="Q54" s="114"/>
      <c r="R54" s="114"/>
      <c r="S54" s="115"/>
      <c r="T54" s="96">
        <f t="shared" si="3"/>
        <v>0</v>
      </c>
      <c r="U54" s="11"/>
      <c r="V54" s="10"/>
      <c r="W54" s="11"/>
      <c r="X54" s="10"/>
      <c r="Y54" s="45">
        <f t="shared" si="4"/>
        <v>0</v>
      </c>
      <c r="Z54" s="17"/>
      <c r="AA54" s="10"/>
      <c r="AB54" s="11"/>
      <c r="AC54" s="10"/>
      <c r="AD54" s="45">
        <f t="shared" si="5"/>
        <v>0</v>
      </c>
      <c r="AE54" s="17"/>
      <c r="AF54" s="10"/>
      <c r="AG54" s="11"/>
      <c r="AH54" s="10"/>
      <c r="AI54" s="45">
        <f t="shared" si="6"/>
        <v>0</v>
      </c>
      <c r="AJ54" s="17"/>
      <c r="AK54" s="10"/>
      <c r="AL54" s="11"/>
      <c r="AM54" s="10"/>
      <c r="AN54" s="45">
        <f t="shared" si="7"/>
        <v>0</v>
      </c>
      <c r="AO54" s="17"/>
      <c r="AP54" s="10"/>
      <c r="AQ54" s="11"/>
      <c r="AR54" s="10"/>
      <c r="AS54" s="45">
        <f t="shared" si="8"/>
        <v>0</v>
      </c>
      <c r="AT54" s="17"/>
      <c r="AU54" s="10"/>
      <c r="AV54" s="11"/>
      <c r="AW54" s="10"/>
      <c r="AX54" s="45">
        <f t="shared" si="9"/>
        <v>0</v>
      </c>
    </row>
    <row r="55" spans="1:50">
      <c r="A55" s="30" t="s">
        <v>44</v>
      </c>
      <c r="B55" s="21" t="s">
        <v>87</v>
      </c>
      <c r="C55" s="21" t="s">
        <v>103</v>
      </c>
      <c r="D55" s="52">
        <f t="shared" si="10"/>
        <v>0.7303370786516854</v>
      </c>
      <c r="E55" s="125">
        <f t="shared" si="11"/>
        <v>1</v>
      </c>
      <c r="F55" s="17">
        <v>43</v>
      </c>
      <c r="G55" s="10">
        <v>4.45</v>
      </c>
      <c r="H55" s="11"/>
      <c r="I55" s="10">
        <f>3.25/G55</f>
        <v>0.7303370786516854</v>
      </c>
      <c r="J55" s="15">
        <v>0.7303370786516854</v>
      </c>
      <c r="K55" s="49"/>
      <c r="L55" s="47"/>
      <c r="M55" s="47"/>
      <c r="N55" s="45"/>
      <c r="O55" s="94">
        <f t="shared" si="2"/>
        <v>0</v>
      </c>
      <c r="P55" s="113"/>
      <c r="Q55" s="114"/>
      <c r="R55" s="114"/>
      <c r="S55" s="115"/>
      <c r="T55" s="96">
        <f t="shared" si="3"/>
        <v>0</v>
      </c>
      <c r="U55" s="11"/>
      <c r="V55" s="10"/>
      <c r="W55" s="11"/>
      <c r="X55" s="10" t="e">
        <f>3.25/V55</f>
        <v>#DIV/0!</v>
      </c>
      <c r="Y55" s="45" t="e">
        <f t="shared" si="4"/>
        <v>#DIV/0!</v>
      </c>
      <c r="Z55" s="17"/>
      <c r="AA55" s="10"/>
      <c r="AB55" s="11"/>
      <c r="AC55" s="10" t="e">
        <f>3.25/AA55</f>
        <v>#DIV/0!</v>
      </c>
      <c r="AD55" s="45" t="e">
        <f t="shared" si="5"/>
        <v>#DIV/0!</v>
      </c>
      <c r="AE55" s="17"/>
      <c r="AF55" s="10"/>
      <c r="AG55" s="11"/>
      <c r="AH55" s="10" t="e">
        <f>3.25/AF55</f>
        <v>#DIV/0!</v>
      </c>
      <c r="AI55" s="45" t="e">
        <f t="shared" si="6"/>
        <v>#DIV/0!</v>
      </c>
      <c r="AJ55" s="17"/>
      <c r="AK55" s="10"/>
      <c r="AL55" s="11"/>
      <c r="AM55" s="10" t="e">
        <f>3.25/AK55</f>
        <v>#DIV/0!</v>
      </c>
      <c r="AN55" s="45" t="e">
        <f t="shared" si="7"/>
        <v>#DIV/0!</v>
      </c>
      <c r="AO55" s="17"/>
      <c r="AP55" s="10"/>
      <c r="AQ55" s="11"/>
      <c r="AR55" s="10" t="e">
        <f>3.25/AP55</f>
        <v>#DIV/0!</v>
      </c>
      <c r="AS55" s="45" t="e">
        <f t="shared" si="8"/>
        <v>#DIV/0!</v>
      </c>
      <c r="AT55" s="17"/>
      <c r="AU55" s="10"/>
      <c r="AV55" s="11"/>
      <c r="AW55" s="10" t="e">
        <f>3.25/AU55</f>
        <v>#DIV/0!</v>
      </c>
      <c r="AX55" s="45" t="e">
        <f t="shared" si="9"/>
        <v>#DIV/0!</v>
      </c>
    </row>
    <row r="56" spans="1:50">
      <c r="A56" s="30" t="s">
        <v>24</v>
      </c>
      <c r="B56" s="21" t="s">
        <v>86</v>
      </c>
      <c r="C56" s="21" t="s">
        <v>103</v>
      </c>
      <c r="D56" s="52">
        <f t="shared" si="10"/>
        <v>0.9129213483146067</v>
      </c>
      <c r="E56" s="125">
        <f t="shared" si="11"/>
        <v>1</v>
      </c>
      <c r="F56" s="17">
        <v>23</v>
      </c>
      <c r="G56" s="10">
        <v>3.56</v>
      </c>
      <c r="H56" s="11"/>
      <c r="I56" s="10">
        <f>3.25/G56</f>
        <v>0.9129213483146067</v>
      </c>
      <c r="J56" s="15">
        <v>0.9129213483146067</v>
      </c>
      <c r="K56" s="49"/>
      <c r="L56" s="47"/>
      <c r="M56" s="47"/>
      <c r="N56" s="45"/>
      <c r="O56" s="94">
        <f t="shared" si="2"/>
        <v>0</v>
      </c>
      <c r="P56" s="113"/>
      <c r="Q56" s="114"/>
      <c r="R56" s="114"/>
      <c r="S56" s="115"/>
      <c r="T56" s="96">
        <f t="shared" si="3"/>
        <v>0</v>
      </c>
      <c r="U56" s="11"/>
      <c r="V56" s="10"/>
      <c r="W56" s="11"/>
      <c r="X56" s="10" t="e">
        <f>3.25/V56</f>
        <v>#DIV/0!</v>
      </c>
      <c r="Y56" s="45" t="e">
        <f t="shared" si="4"/>
        <v>#DIV/0!</v>
      </c>
      <c r="Z56" s="17"/>
      <c r="AA56" s="10"/>
      <c r="AB56" s="11"/>
      <c r="AC56" s="10" t="e">
        <f>3.25/AA56</f>
        <v>#DIV/0!</v>
      </c>
      <c r="AD56" s="45" t="e">
        <f t="shared" si="5"/>
        <v>#DIV/0!</v>
      </c>
      <c r="AE56" s="17"/>
      <c r="AF56" s="10"/>
      <c r="AG56" s="11"/>
      <c r="AH56" s="10" t="e">
        <f>3.25/AF56</f>
        <v>#DIV/0!</v>
      </c>
      <c r="AI56" s="45" t="e">
        <f t="shared" si="6"/>
        <v>#DIV/0!</v>
      </c>
      <c r="AJ56" s="17"/>
      <c r="AK56" s="10"/>
      <c r="AL56" s="11"/>
      <c r="AM56" s="10" t="e">
        <f>3.25/AK56</f>
        <v>#DIV/0!</v>
      </c>
      <c r="AN56" s="45" t="e">
        <f t="shared" si="7"/>
        <v>#DIV/0!</v>
      </c>
      <c r="AO56" s="17"/>
      <c r="AP56" s="10"/>
      <c r="AQ56" s="11"/>
      <c r="AR56" s="10" t="e">
        <f>3.25/AP56</f>
        <v>#DIV/0!</v>
      </c>
      <c r="AS56" s="45" t="e">
        <f t="shared" si="8"/>
        <v>#DIV/0!</v>
      </c>
      <c r="AT56" s="17"/>
      <c r="AU56" s="10"/>
      <c r="AV56" s="11"/>
      <c r="AW56" s="10" t="e">
        <f>3.25/AU56</f>
        <v>#DIV/0!</v>
      </c>
      <c r="AX56" s="45" t="e">
        <f t="shared" si="9"/>
        <v>#DIV/0!</v>
      </c>
    </row>
    <row r="57" spans="1:50">
      <c r="A57" s="30" t="s">
        <v>28</v>
      </c>
      <c r="B57" s="21" t="s">
        <v>86</v>
      </c>
      <c r="C57" s="21" t="s">
        <v>103</v>
      </c>
      <c r="D57" s="52">
        <f t="shared" si="10"/>
        <v>0.8125</v>
      </c>
      <c r="E57" s="125">
        <f t="shared" si="11"/>
        <v>1</v>
      </c>
      <c r="F57" s="17">
        <v>27</v>
      </c>
      <c r="G57" s="10">
        <v>4</v>
      </c>
      <c r="H57" s="11"/>
      <c r="I57" s="10">
        <f>3.25/G57</f>
        <v>0.8125</v>
      </c>
      <c r="J57" s="15">
        <v>0.8125</v>
      </c>
      <c r="K57" s="49"/>
      <c r="L57" s="47"/>
      <c r="M57" s="47"/>
      <c r="N57" s="45"/>
      <c r="O57" s="94">
        <f t="shared" si="2"/>
        <v>0</v>
      </c>
      <c r="P57" s="113"/>
      <c r="Q57" s="114"/>
      <c r="R57" s="114"/>
      <c r="S57" s="115"/>
      <c r="T57" s="96">
        <f t="shared" si="3"/>
        <v>0</v>
      </c>
      <c r="U57" s="11"/>
      <c r="V57" s="10"/>
      <c r="W57" s="11"/>
      <c r="X57" s="10" t="e">
        <f>3.25/V57</f>
        <v>#DIV/0!</v>
      </c>
      <c r="Y57" s="45" t="e">
        <f t="shared" si="4"/>
        <v>#DIV/0!</v>
      </c>
      <c r="Z57" s="17"/>
      <c r="AA57" s="10"/>
      <c r="AB57" s="11"/>
      <c r="AC57" s="10" t="e">
        <f>3.25/AA57</f>
        <v>#DIV/0!</v>
      </c>
      <c r="AD57" s="45" t="e">
        <f t="shared" si="5"/>
        <v>#DIV/0!</v>
      </c>
      <c r="AE57" s="17"/>
      <c r="AF57" s="10"/>
      <c r="AG57" s="11"/>
      <c r="AH57" s="10" t="e">
        <f>3.25/AF57</f>
        <v>#DIV/0!</v>
      </c>
      <c r="AI57" s="45" t="e">
        <f t="shared" si="6"/>
        <v>#DIV/0!</v>
      </c>
      <c r="AJ57" s="17"/>
      <c r="AK57" s="10"/>
      <c r="AL57" s="11"/>
      <c r="AM57" s="10" t="e">
        <f>3.25/AK57</f>
        <v>#DIV/0!</v>
      </c>
      <c r="AN57" s="45" t="e">
        <f t="shared" si="7"/>
        <v>#DIV/0!</v>
      </c>
      <c r="AO57" s="17"/>
      <c r="AP57" s="10"/>
      <c r="AQ57" s="11"/>
      <c r="AR57" s="10" t="e">
        <f>3.25/AP57</f>
        <v>#DIV/0!</v>
      </c>
      <c r="AS57" s="45" t="e">
        <f t="shared" si="8"/>
        <v>#DIV/0!</v>
      </c>
      <c r="AT57" s="17"/>
      <c r="AU57" s="10"/>
      <c r="AV57" s="11"/>
      <c r="AW57" s="10" t="e">
        <f>3.25/AU57</f>
        <v>#DIV/0!</v>
      </c>
      <c r="AX57" s="45" t="e">
        <f t="shared" si="9"/>
        <v>#DIV/0!</v>
      </c>
    </row>
    <row r="58" spans="1:50">
      <c r="A58" s="31" t="s">
        <v>96</v>
      </c>
      <c r="B58" s="18" t="s">
        <v>86</v>
      </c>
      <c r="C58" s="21" t="s">
        <v>103</v>
      </c>
      <c r="D58" s="52">
        <f t="shared" si="10"/>
        <v>0.88068316596821383</v>
      </c>
      <c r="E58" s="125">
        <f t="shared" si="11"/>
        <v>1</v>
      </c>
      <c r="K58" s="49"/>
      <c r="L58" s="47"/>
      <c r="M58" s="47"/>
      <c r="N58" s="45"/>
      <c r="O58" s="94">
        <f t="shared" si="2"/>
        <v>0</v>
      </c>
      <c r="P58" s="116">
        <v>5</v>
      </c>
      <c r="Q58" s="117">
        <v>126.47</v>
      </c>
      <c r="R58" s="117"/>
      <c r="S58" s="117">
        <v>0.88068316596821383</v>
      </c>
      <c r="T58" s="96">
        <f t="shared" si="3"/>
        <v>0.88068316596821383</v>
      </c>
      <c r="Y58" s="45">
        <f t="shared" si="4"/>
        <v>0</v>
      </c>
      <c r="AD58" s="45">
        <f t="shared" si="5"/>
        <v>0</v>
      </c>
      <c r="AI58" s="45">
        <f t="shared" si="6"/>
        <v>0</v>
      </c>
      <c r="AN58" s="45">
        <f t="shared" si="7"/>
        <v>0</v>
      </c>
      <c r="AS58" s="45">
        <f t="shared" si="8"/>
        <v>0</v>
      </c>
      <c r="AX58" s="45">
        <f t="shared" si="9"/>
        <v>0</v>
      </c>
    </row>
    <row r="59" spans="1:50">
      <c r="A59" s="30" t="s">
        <v>29</v>
      </c>
      <c r="B59" s="21" t="s">
        <v>86</v>
      </c>
      <c r="C59" s="21" t="s">
        <v>103</v>
      </c>
      <c r="D59" s="52">
        <f t="shared" si="10"/>
        <v>1.5261978332188906</v>
      </c>
      <c r="E59" s="125">
        <f t="shared" si="11"/>
        <v>2</v>
      </c>
      <c r="F59" s="17">
        <v>28</v>
      </c>
      <c r="G59" s="10">
        <v>4.08</v>
      </c>
      <c r="H59" s="11"/>
      <c r="I59" s="10">
        <f>3.25/G59</f>
        <v>0.79656862745098034</v>
      </c>
      <c r="J59" s="15">
        <v>0.79656862745098034</v>
      </c>
      <c r="K59" s="49">
        <v>30</v>
      </c>
      <c r="L59" s="47">
        <v>174.76</v>
      </c>
      <c r="M59" s="47"/>
      <c r="N59" s="45">
        <f>127.51/L59</f>
        <v>0.72962920576791035</v>
      </c>
      <c r="O59" s="94">
        <f t="shared" si="2"/>
        <v>0.72962920576791035</v>
      </c>
      <c r="P59" s="113"/>
      <c r="Q59" s="114"/>
      <c r="R59" s="114"/>
      <c r="S59" s="115"/>
      <c r="T59" s="96">
        <f t="shared" si="3"/>
        <v>0</v>
      </c>
      <c r="U59" s="11"/>
      <c r="V59" s="10"/>
      <c r="W59" s="11"/>
      <c r="X59" s="10" t="e">
        <f>3.25/V59</f>
        <v>#DIV/0!</v>
      </c>
      <c r="Y59" s="45" t="e">
        <f t="shared" si="4"/>
        <v>#DIV/0!</v>
      </c>
      <c r="Z59" s="17"/>
      <c r="AA59" s="10"/>
      <c r="AB59" s="11"/>
      <c r="AC59" s="10" t="e">
        <f>3.25/AA59</f>
        <v>#DIV/0!</v>
      </c>
      <c r="AD59" s="45" t="e">
        <f t="shared" si="5"/>
        <v>#DIV/0!</v>
      </c>
      <c r="AE59" s="17"/>
      <c r="AF59" s="10"/>
      <c r="AG59" s="11"/>
      <c r="AH59" s="10" t="e">
        <f>3.25/AF59</f>
        <v>#DIV/0!</v>
      </c>
      <c r="AI59" s="45" t="e">
        <f t="shared" si="6"/>
        <v>#DIV/0!</v>
      </c>
      <c r="AJ59" s="17"/>
      <c r="AK59" s="10"/>
      <c r="AL59" s="11"/>
      <c r="AM59" s="10" t="e">
        <f>3.25/AK59</f>
        <v>#DIV/0!</v>
      </c>
      <c r="AN59" s="45" t="e">
        <f t="shared" si="7"/>
        <v>#DIV/0!</v>
      </c>
      <c r="AO59" s="17"/>
      <c r="AP59" s="10"/>
      <c r="AQ59" s="11"/>
      <c r="AR59" s="10" t="e">
        <f>3.25/AP59</f>
        <v>#DIV/0!</v>
      </c>
      <c r="AS59" s="45" t="e">
        <f t="shared" si="8"/>
        <v>#DIV/0!</v>
      </c>
      <c r="AT59" s="17"/>
      <c r="AU59" s="10"/>
      <c r="AV59" s="11"/>
      <c r="AW59" s="10" t="e">
        <f>3.25/AU59</f>
        <v>#DIV/0!</v>
      </c>
      <c r="AX59" s="45" t="e">
        <f t="shared" si="9"/>
        <v>#DIV/0!</v>
      </c>
    </row>
    <row r="60" spans="1:50">
      <c r="A60" s="30" t="s">
        <v>37</v>
      </c>
      <c r="B60" s="21" t="s">
        <v>86</v>
      </c>
      <c r="C60" s="21" t="s">
        <v>103</v>
      </c>
      <c r="D60" s="52">
        <f t="shared" si="10"/>
        <v>0.77197149643705465</v>
      </c>
      <c r="E60" s="125">
        <f t="shared" si="11"/>
        <v>1</v>
      </c>
      <c r="F60" s="17">
        <v>36</v>
      </c>
      <c r="G60" s="10">
        <v>4.21</v>
      </c>
      <c r="H60" s="11"/>
      <c r="I60" s="10">
        <f>3.25/G60</f>
        <v>0.77197149643705465</v>
      </c>
      <c r="J60" s="15">
        <v>0.77197149643705465</v>
      </c>
      <c r="K60" s="49"/>
      <c r="L60" s="47"/>
      <c r="M60" s="47"/>
      <c r="N60" s="45"/>
      <c r="O60" s="94">
        <f t="shared" si="2"/>
        <v>0</v>
      </c>
      <c r="P60" s="113"/>
      <c r="Q60" s="114"/>
      <c r="R60" s="114"/>
      <c r="S60" s="115"/>
      <c r="T60" s="96">
        <f t="shared" si="3"/>
        <v>0</v>
      </c>
      <c r="U60" s="11"/>
      <c r="V60" s="10"/>
      <c r="W60" s="11"/>
      <c r="X60" s="10" t="e">
        <f>3.25/V60</f>
        <v>#DIV/0!</v>
      </c>
      <c r="Y60" s="45" t="e">
        <f t="shared" si="4"/>
        <v>#DIV/0!</v>
      </c>
      <c r="Z60" s="17"/>
      <c r="AA60" s="10"/>
      <c r="AB60" s="11"/>
      <c r="AC60" s="10" t="e">
        <f>3.25/AA60</f>
        <v>#DIV/0!</v>
      </c>
      <c r="AD60" s="45" t="e">
        <f t="shared" si="5"/>
        <v>#DIV/0!</v>
      </c>
      <c r="AE60" s="17"/>
      <c r="AF60" s="10"/>
      <c r="AG60" s="11"/>
      <c r="AH60" s="10" t="e">
        <f>3.25/AF60</f>
        <v>#DIV/0!</v>
      </c>
      <c r="AI60" s="45" t="e">
        <f t="shared" si="6"/>
        <v>#DIV/0!</v>
      </c>
      <c r="AJ60" s="17"/>
      <c r="AK60" s="10"/>
      <c r="AL60" s="11"/>
      <c r="AM60" s="10" t="e">
        <f>3.25/AK60</f>
        <v>#DIV/0!</v>
      </c>
      <c r="AN60" s="45" t="e">
        <f t="shared" si="7"/>
        <v>#DIV/0!</v>
      </c>
      <c r="AO60" s="17"/>
      <c r="AP60" s="10"/>
      <c r="AQ60" s="11"/>
      <c r="AR60" s="10" t="e">
        <f>3.25/AP60</f>
        <v>#DIV/0!</v>
      </c>
      <c r="AS60" s="45" t="e">
        <f t="shared" si="8"/>
        <v>#DIV/0!</v>
      </c>
      <c r="AT60" s="17"/>
      <c r="AU60" s="10"/>
      <c r="AV60" s="11"/>
      <c r="AW60" s="10" t="e">
        <f>3.25/AU60</f>
        <v>#DIV/0!</v>
      </c>
      <c r="AX60" s="45" t="e">
        <f t="shared" si="9"/>
        <v>#DIV/0!</v>
      </c>
    </row>
    <row r="61" spans="1:50">
      <c r="A61" s="30" t="s">
        <v>3</v>
      </c>
      <c r="B61" s="21" t="s">
        <v>86</v>
      </c>
      <c r="C61" s="21" t="s">
        <v>103</v>
      </c>
      <c r="D61" s="52">
        <f t="shared" si="10"/>
        <v>1.9282230472446678</v>
      </c>
      <c r="E61" s="125">
        <f t="shared" si="11"/>
        <v>2</v>
      </c>
      <c r="F61" s="17">
        <v>2</v>
      </c>
      <c r="G61" s="10">
        <v>3.26</v>
      </c>
      <c r="H61" s="11">
        <v>1</v>
      </c>
      <c r="I61" s="52">
        <f>3.25/G61</f>
        <v>0.99693251533742333</v>
      </c>
      <c r="J61" s="15">
        <v>1</v>
      </c>
      <c r="K61" s="49">
        <v>6</v>
      </c>
      <c r="L61" s="47">
        <v>137.37</v>
      </c>
      <c r="M61" s="47"/>
      <c r="N61" s="45">
        <f>127.51/L61</f>
        <v>0.92822304724466764</v>
      </c>
      <c r="O61" s="94">
        <f t="shared" si="2"/>
        <v>0.92822304724466764</v>
      </c>
      <c r="P61" s="113"/>
      <c r="Q61" s="114"/>
      <c r="R61" s="114"/>
      <c r="S61" s="115"/>
      <c r="T61" s="96">
        <f t="shared" si="3"/>
        <v>0</v>
      </c>
      <c r="U61" s="11"/>
      <c r="V61" s="10"/>
      <c r="W61" s="11"/>
      <c r="X61" s="52" t="e">
        <f>3.25/V61</f>
        <v>#DIV/0!</v>
      </c>
      <c r="Y61" s="45" t="e">
        <f t="shared" si="4"/>
        <v>#DIV/0!</v>
      </c>
      <c r="Z61" s="17"/>
      <c r="AA61" s="10"/>
      <c r="AB61" s="11"/>
      <c r="AC61" s="52" t="e">
        <f>3.25/AA61</f>
        <v>#DIV/0!</v>
      </c>
      <c r="AD61" s="45" t="e">
        <f t="shared" si="5"/>
        <v>#DIV/0!</v>
      </c>
      <c r="AE61" s="17"/>
      <c r="AF61" s="10"/>
      <c r="AG61" s="11"/>
      <c r="AH61" s="52" t="e">
        <f>3.25/AF61</f>
        <v>#DIV/0!</v>
      </c>
      <c r="AI61" s="45" t="e">
        <f t="shared" si="6"/>
        <v>#DIV/0!</v>
      </c>
      <c r="AJ61" s="17"/>
      <c r="AK61" s="10"/>
      <c r="AL61" s="11"/>
      <c r="AM61" s="52" t="e">
        <f>3.25/AK61</f>
        <v>#DIV/0!</v>
      </c>
      <c r="AN61" s="45" t="e">
        <f t="shared" si="7"/>
        <v>#DIV/0!</v>
      </c>
      <c r="AO61" s="17"/>
      <c r="AP61" s="10"/>
      <c r="AQ61" s="11"/>
      <c r="AR61" s="52" t="e">
        <f>3.25/AP61</f>
        <v>#DIV/0!</v>
      </c>
      <c r="AS61" s="45" t="e">
        <f t="shared" si="8"/>
        <v>#DIV/0!</v>
      </c>
      <c r="AT61" s="17"/>
      <c r="AU61" s="10"/>
      <c r="AV61" s="11"/>
      <c r="AW61" s="52" t="e">
        <f>3.25/AU61</f>
        <v>#DIV/0!</v>
      </c>
      <c r="AX61" s="45" t="e">
        <f t="shared" si="9"/>
        <v>#DIV/0!</v>
      </c>
    </row>
    <row r="62" spans="1:50">
      <c r="A62" s="30" t="s">
        <v>33</v>
      </c>
      <c r="B62" s="21" t="s">
        <v>86</v>
      </c>
      <c r="C62" s="21" t="s">
        <v>103</v>
      </c>
      <c r="D62" s="52">
        <f t="shared" si="10"/>
        <v>0.78883495145631066</v>
      </c>
      <c r="E62" s="125">
        <f t="shared" si="11"/>
        <v>1</v>
      </c>
      <c r="F62" s="17">
        <v>32</v>
      </c>
      <c r="G62" s="10">
        <v>4.12</v>
      </c>
      <c r="H62" s="11"/>
      <c r="I62" s="10">
        <f>3.25/G62</f>
        <v>0.78883495145631066</v>
      </c>
      <c r="J62" s="15">
        <v>0.78883495145631066</v>
      </c>
      <c r="K62" s="49"/>
      <c r="L62" s="47"/>
      <c r="M62" s="47"/>
      <c r="N62" s="45"/>
      <c r="O62" s="94">
        <f t="shared" si="2"/>
        <v>0</v>
      </c>
      <c r="P62" s="113"/>
      <c r="Q62" s="114"/>
      <c r="R62" s="114"/>
      <c r="S62" s="115"/>
      <c r="T62" s="96">
        <f t="shared" si="3"/>
        <v>0</v>
      </c>
      <c r="U62" s="11"/>
      <c r="V62" s="10"/>
      <c r="W62" s="11"/>
      <c r="X62" s="10" t="e">
        <f>3.25/V62</f>
        <v>#DIV/0!</v>
      </c>
      <c r="Y62" s="45" t="e">
        <f t="shared" si="4"/>
        <v>#DIV/0!</v>
      </c>
      <c r="Z62" s="17"/>
      <c r="AA62" s="10"/>
      <c r="AB62" s="11"/>
      <c r="AC62" s="10" t="e">
        <f>3.25/AA62</f>
        <v>#DIV/0!</v>
      </c>
      <c r="AD62" s="45" t="e">
        <f t="shared" si="5"/>
        <v>#DIV/0!</v>
      </c>
      <c r="AE62" s="17"/>
      <c r="AF62" s="10"/>
      <c r="AG62" s="11"/>
      <c r="AH62" s="10" t="e">
        <f>3.25/AF62</f>
        <v>#DIV/0!</v>
      </c>
      <c r="AI62" s="45" t="e">
        <f t="shared" si="6"/>
        <v>#DIV/0!</v>
      </c>
      <c r="AJ62" s="17"/>
      <c r="AK62" s="10"/>
      <c r="AL62" s="11"/>
      <c r="AM62" s="10" t="e">
        <f>3.25/AK62</f>
        <v>#DIV/0!</v>
      </c>
      <c r="AN62" s="45" t="e">
        <f t="shared" si="7"/>
        <v>#DIV/0!</v>
      </c>
      <c r="AO62" s="17"/>
      <c r="AP62" s="10"/>
      <c r="AQ62" s="11"/>
      <c r="AR62" s="10" t="e">
        <f>3.25/AP62</f>
        <v>#DIV/0!</v>
      </c>
      <c r="AS62" s="45" t="e">
        <f t="shared" si="8"/>
        <v>#DIV/0!</v>
      </c>
      <c r="AT62" s="17"/>
      <c r="AU62" s="10"/>
      <c r="AV62" s="11"/>
      <c r="AW62" s="10" t="e">
        <f>3.25/AU62</f>
        <v>#DIV/0!</v>
      </c>
      <c r="AX62" s="45" t="e">
        <f t="shared" si="9"/>
        <v>#DIV/0!</v>
      </c>
    </row>
    <row r="63" spans="1:50">
      <c r="A63" s="30" t="s">
        <v>36</v>
      </c>
      <c r="B63" s="21" t="s">
        <v>86</v>
      </c>
      <c r="C63" s="21" t="s">
        <v>103</v>
      </c>
      <c r="D63" s="52">
        <f t="shared" si="10"/>
        <v>0.77380952380952372</v>
      </c>
      <c r="E63" s="125">
        <f t="shared" si="11"/>
        <v>1</v>
      </c>
      <c r="F63" s="17">
        <v>35</v>
      </c>
      <c r="G63" s="10">
        <v>4.2</v>
      </c>
      <c r="H63" s="11"/>
      <c r="I63" s="10">
        <f>3.25/G63</f>
        <v>0.77380952380952372</v>
      </c>
      <c r="J63" s="15">
        <v>0.77380952380952372</v>
      </c>
      <c r="K63" s="49"/>
      <c r="L63" s="47"/>
      <c r="M63" s="47"/>
      <c r="N63" s="45"/>
      <c r="O63" s="94">
        <f t="shared" si="2"/>
        <v>0</v>
      </c>
      <c r="P63" s="113"/>
      <c r="Q63" s="114"/>
      <c r="R63" s="114"/>
      <c r="S63" s="115"/>
      <c r="T63" s="96">
        <f t="shared" si="3"/>
        <v>0</v>
      </c>
      <c r="U63" s="11"/>
      <c r="V63" s="10"/>
      <c r="W63" s="11"/>
      <c r="X63" s="10" t="e">
        <f>3.25/V63</f>
        <v>#DIV/0!</v>
      </c>
      <c r="Y63" s="45" t="e">
        <f t="shared" si="4"/>
        <v>#DIV/0!</v>
      </c>
      <c r="Z63" s="17"/>
      <c r="AA63" s="10"/>
      <c r="AB63" s="11"/>
      <c r="AC63" s="10" t="e">
        <f>3.25/AA63</f>
        <v>#DIV/0!</v>
      </c>
      <c r="AD63" s="45" t="e">
        <f t="shared" si="5"/>
        <v>#DIV/0!</v>
      </c>
      <c r="AE63" s="17"/>
      <c r="AF63" s="10"/>
      <c r="AG63" s="11"/>
      <c r="AH63" s="10" t="e">
        <f>3.25/AF63</f>
        <v>#DIV/0!</v>
      </c>
      <c r="AI63" s="45" t="e">
        <f t="shared" si="6"/>
        <v>#DIV/0!</v>
      </c>
      <c r="AJ63" s="17"/>
      <c r="AK63" s="10"/>
      <c r="AL63" s="11"/>
      <c r="AM63" s="10" t="e">
        <f>3.25/AK63</f>
        <v>#DIV/0!</v>
      </c>
      <c r="AN63" s="45" t="e">
        <f t="shared" si="7"/>
        <v>#DIV/0!</v>
      </c>
      <c r="AO63" s="17"/>
      <c r="AP63" s="10"/>
      <c r="AQ63" s="11"/>
      <c r="AR63" s="10" t="e">
        <f>3.25/AP63</f>
        <v>#DIV/0!</v>
      </c>
      <c r="AS63" s="45" t="e">
        <f t="shared" si="8"/>
        <v>#DIV/0!</v>
      </c>
      <c r="AT63" s="17"/>
      <c r="AU63" s="10"/>
      <c r="AV63" s="11"/>
      <c r="AW63" s="10" t="e">
        <f>3.25/AU63</f>
        <v>#DIV/0!</v>
      </c>
      <c r="AX63" s="45" t="e">
        <f t="shared" si="9"/>
        <v>#DIV/0!</v>
      </c>
    </row>
    <row r="64" spans="1:50">
      <c r="A64" s="31" t="s">
        <v>102</v>
      </c>
      <c r="B64" s="18" t="s">
        <v>86</v>
      </c>
      <c r="C64" s="21" t="s">
        <v>103</v>
      </c>
      <c r="D64" s="52">
        <f t="shared" si="10"/>
        <v>0.65839096766566174</v>
      </c>
      <c r="E64" s="125">
        <f t="shared" si="11"/>
        <v>1</v>
      </c>
      <c r="O64" s="94">
        <f t="shared" si="2"/>
        <v>0</v>
      </c>
      <c r="P64" s="116">
        <v>9</v>
      </c>
      <c r="Q64" s="117">
        <v>169.17</v>
      </c>
      <c r="R64" s="117"/>
      <c r="S64" s="117">
        <v>0.65839096766566174</v>
      </c>
      <c r="T64" s="96">
        <f t="shared" si="3"/>
        <v>0.65839096766566174</v>
      </c>
      <c r="Y64" s="45">
        <f t="shared" si="4"/>
        <v>0</v>
      </c>
      <c r="AD64" s="45">
        <f t="shared" si="5"/>
        <v>0</v>
      </c>
      <c r="AI64" s="45">
        <f t="shared" si="6"/>
        <v>0</v>
      </c>
      <c r="AN64" s="45">
        <f t="shared" si="7"/>
        <v>0</v>
      </c>
      <c r="AS64" s="45">
        <f t="shared" si="8"/>
        <v>0</v>
      </c>
      <c r="AX64" s="45">
        <f t="shared" si="9"/>
        <v>0</v>
      </c>
    </row>
    <row r="65" spans="1:50">
      <c r="A65" s="13" t="s">
        <v>65</v>
      </c>
      <c r="B65" s="21" t="s">
        <v>86</v>
      </c>
      <c r="C65" s="21" t="s">
        <v>103</v>
      </c>
      <c r="D65" s="52">
        <f t="shared" si="10"/>
        <v>0.81690050611826515</v>
      </c>
      <c r="E65" s="125">
        <f t="shared" si="11"/>
        <v>1</v>
      </c>
      <c r="F65" s="17"/>
      <c r="G65" s="10"/>
      <c r="H65" s="11"/>
      <c r="I65" s="10"/>
      <c r="J65" s="15"/>
      <c r="K65" s="49">
        <v>22</v>
      </c>
      <c r="L65" s="47">
        <v>156.09</v>
      </c>
      <c r="M65" s="47"/>
      <c r="N65" s="45">
        <f>127.51/L65</f>
        <v>0.81690050611826515</v>
      </c>
      <c r="O65" s="94">
        <f t="shared" si="2"/>
        <v>0.81690050611826515</v>
      </c>
      <c r="P65" s="113"/>
      <c r="Q65" s="114"/>
      <c r="R65" s="114"/>
      <c r="S65" s="115"/>
      <c r="T65" s="96">
        <f t="shared" si="3"/>
        <v>0</v>
      </c>
      <c r="U65" s="11"/>
      <c r="V65" s="10"/>
      <c r="W65" s="11"/>
      <c r="X65" s="10"/>
      <c r="Y65" s="45">
        <f t="shared" si="4"/>
        <v>0</v>
      </c>
      <c r="Z65" s="17"/>
      <c r="AA65" s="10"/>
      <c r="AB65" s="11"/>
      <c r="AC65" s="10"/>
      <c r="AD65" s="45">
        <f t="shared" si="5"/>
        <v>0</v>
      </c>
      <c r="AE65" s="17"/>
      <c r="AF65" s="10"/>
      <c r="AG65" s="11"/>
      <c r="AH65" s="10"/>
      <c r="AI65" s="45">
        <f t="shared" si="6"/>
        <v>0</v>
      </c>
      <c r="AJ65" s="17"/>
      <c r="AK65" s="10"/>
      <c r="AL65" s="11"/>
      <c r="AM65" s="10"/>
      <c r="AN65" s="45">
        <f t="shared" si="7"/>
        <v>0</v>
      </c>
      <c r="AO65" s="17"/>
      <c r="AP65" s="10"/>
      <c r="AQ65" s="11"/>
      <c r="AR65" s="10"/>
      <c r="AS65" s="45">
        <f t="shared" si="8"/>
        <v>0</v>
      </c>
      <c r="AT65" s="17"/>
      <c r="AU65" s="10"/>
      <c r="AV65" s="11"/>
      <c r="AW65" s="10"/>
      <c r="AX65" s="45">
        <f t="shared" si="9"/>
        <v>0</v>
      </c>
    </row>
    <row r="66" spans="1:50">
      <c r="A66" s="30" t="s">
        <v>14</v>
      </c>
      <c r="B66" s="21" t="s">
        <v>86</v>
      </c>
      <c r="C66" s="21" t="s">
        <v>103</v>
      </c>
      <c r="D66" s="52">
        <f t="shared" si="10"/>
        <v>0.95307917888563043</v>
      </c>
      <c r="E66" s="125">
        <f t="shared" si="11"/>
        <v>1</v>
      </c>
      <c r="F66" s="17">
        <v>13</v>
      </c>
      <c r="G66" s="10">
        <v>3.41</v>
      </c>
      <c r="H66" s="11"/>
      <c r="I66" s="10">
        <f>3.25/G66</f>
        <v>0.95307917888563043</v>
      </c>
      <c r="J66" s="15">
        <v>0.95307917888563043</v>
      </c>
      <c r="K66" s="49"/>
      <c r="L66" s="47"/>
      <c r="M66" s="47"/>
      <c r="N66" s="45"/>
      <c r="O66" s="94">
        <f t="shared" si="2"/>
        <v>0</v>
      </c>
      <c r="P66" s="113"/>
      <c r="Q66" s="114"/>
      <c r="R66" s="114"/>
      <c r="S66" s="115"/>
      <c r="T66" s="96">
        <f t="shared" si="3"/>
        <v>0</v>
      </c>
      <c r="U66" s="11"/>
      <c r="V66" s="10"/>
      <c r="W66" s="11"/>
      <c r="X66" s="10" t="e">
        <f>3.25/V66</f>
        <v>#DIV/0!</v>
      </c>
      <c r="Y66" s="45" t="e">
        <f t="shared" si="4"/>
        <v>#DIV/0!</v>
      </c>
      <c r="Z66" s="17"/>
      <c r="AA66" s="10"/>
      <c r="AB66" s="11"/>
      <c r="AC66" s="10" t="e">
        <f>3.25/AA66</f>
        <v>#DIV/0!</v>
      </c>
      <c r="AD66" s="45" t="e">
        <f t="shared" si="5"/>
        <v>#DIV/0!</v>
      </c>
      <c r="AE66" s="17"/>
      <c r="AF66" s="10"/>
      <c r="AG66" s="11"/>
      <c r="AH66" s="10" t="e">
        <f>3.25/AF66</f>
        <v>#DIV/0!</v>
      </c>
      <c r="AI66" s="45" t="e">
        <f t="shared" si="6"/>
        <v>#DIV/0!</v>
      </c>
      <c r="AJ66" s="17"/>
      <c r="AK66" s="10"/>
      <c r="AL66" s="11"/>
      <c r="AM66" s="10" t="e">
        <f>3.25/AK66</f>
        <v>#DIV/0!</v>
      </c>
      <c r="AN66" s="45" t="e">
        <f t="shared" si="7"/>
        <v>#DIV/0!</v>
      </c>
      <c r="AO66" s="17"/>
      <c r="AP66" s="10"/>
      <c r="AQ66" s="11"/>
      <c r="AR66" s="10" t="e">
        <f>3.25/AP66</f>
        <v>#DIV/0!</v>
      </c>
      <c r="AS66" s="45" t="e">
        <f t="shared" si="8"/>
        <v>#DIV/0!</v>
      </c>
      <c r="AT66" s="17"/>
      <c r="AU66" s="10"/>
      <c r="AV66" s="11"/>
      <c r="AW66" s="10" t="e">
        <f>3.25/AU66</f>
        <v>#DIV/0!</v>
      </c>
      <c r="AX66" s="45" t="e">
        <f t="shared" si="9"/>
        <v>#DIV/0!</v>
      </c>
    </row>
    <row r="67" spans="1:50">
      <c r="A67" s="13" t="s">
        <v>61</v>
      </c>
      <c r="B67" s="21" t="s">
        <v>86</v>
      </c>
      <c r="C67" s="21" t="s">
        <v>103</v>
      </c>
      <c r="D67" s="52">
        <f t="shared" si="10"/>
        <v>0.8470174040122227</v>
      </c>
      <c r="E67" s="125">
        <f t="shared" si="11"/>
        <v>1</v>
      </c>
      <c r="F67" s="17"/>
      <c r="G67" s="10"/>
      <c r="H67" s="11"/>
      <c r="I67" s="10"/>
      <c r="J67" s="15"/>
      <c r="K67" s="49">
        <v>18</v>
      </c>
      <c r="L67" s="47">
        <v>150.54</v>
      </c>
      <c r="M67" s="47"/>
      <c r="N67" s="45">
        <f>127.51/L67</f>
        <v>0.8470174040122227</v>
      </c>
      <c r="O67" s="94">
        <f t="shared" si="2"/>
        <v>0.8470174040122227</v>
      </c>
      <c r="P67" s="113"/>
      <c r="Q67" s="114"/>
      <c r="R67" s="114"/>
      <c r="S67" s="115"/>
      <c r="T67" s="96">
        <f t="shared" si="3"/>
        <v>0</v>
      </c>
      <c r="U67" s="11"/>
      <c r="V67" s="10"/>
      <c r="W67" s="11"/>
      <c r="X67" s="10"/>
      <c r="Y67" s="45">
        <f t="shared" si="4"/>
        <v>0</v>
      </c>
      <c r="Z67" s="17"/>
      <c r="AA67" s="10"/>
      <c r="AB67" s="11"/>
      <c r="AC67" s="10"/>
      <c r="AD67" s="45">
        <f t="shared" si="5"/>
        <v>0</v>
      </c>
      <c r="AE67" s="17"/>
      <c r="AF67" s="10"/>
      <c r="AG67" s="11"/>
      <c r="AH67" s="10"/>
      <c r="AI67" s="45">
        <f t="shared" si="6"/>
        <v>0</v>
      </c>
      <c r="AJ67" s="17"/>
      <c r="AK67" s="10"/>
      <c r="AL67" s="11"/>
      <c r="AM67" s="10"/>
      <c r="AN67" s="45">
        <f t="shared" si="7"/>
        <v>0</v>
      </c>
      <c r="AO67" s="17"/>
      <c r="AP67" s="10"/>
      <c r="AQ67" s="11"/>
      <c r="AR67" s="10"/>
      <c r="AS67" s="45">
        <f t="shared" si="8"/>
        <v>0</v>
      </c>
      <c r="AT67" s="17"/>
      <c r="AU67" s="10"/>
      <c r="AV67" s="11"/>
      <c r="AW67" s="10"/>
      <c r="AX67" s="45">
        <f t="shared" si="9"/>
        <v>0</v>
      </c>
    </row>
    <row r="68" spans="1:50">
      <c r="A68" s="30" t="s">
        <v>23</v>
      </c>
      <c r="B68" s="21" t="s">
        <v>86</v>
      </c>
      <c r="C68" s="21" t="s">
        <v>103</v>
      </c>
      <c r="D68" s="52">
        <f t="shared" si="10"/>
        <v>1.8578475509029344</v>
      </c>
      <c r="E68" s="125">
        <f t="shared" si="11"/>
        <v>2</v>
      </c>
      <c r="F68" s="17">
        <v>22</v>
      </c>
      <c r="G68" s="10">
        <v>3.55</v>
      </c>
      <c r="H68" s="11"/>
      <c r="I68" s="10">
        <f>3.25/G68</f>
        <v>0.91549295774647887</v>
      </c>
      <c r="J68" s="15">
        <v>0.91549295774647887</v>
      </c>
      <c r="K68" s="49">
        <v>5</v>
      </c>
      <c r="L68" s="47">
        <v>135.31</v>
      </c>
      <c r="M68" s="47"/>
      <c r="N68" s="45">
        <f>127.51/L68</f>
        <v>0.94235459315645553</v>
      </c>
      <c r="O68" s="94">
        <f t="shared" si="2"/>
        <v>0.94235459315645553</v>
      </c>
      <c r="P68" s="113"/>
      <c r="Q68" s="114"/>
      <c r="R68" s="114"/>
      <c r="S68" s="115"/>
      <c r="T68" s="96">
        <f t="shared" si="3"/>
        <v>0</v>
      </c>
      <c r="U68" s="11"/>
      <c r="V68" s="10"/>
      <c r="W68" s="11"/>
      <c r="X68" s="10" t="e">
        <f>3.25/V68</f>
        <v>#DIV/0!</v>
      </c>
      <c r="Y68" s="45" t="e">
        <f t="shared" si="4"/>
        <v>#DIV/0!</v>
      </c>
      <c r="Z68" s="17"/>
      <c r="AA68" s="10"/>
      <c r="AB68" s="11"/>
      <c r="AC68" s="10" t="e">
        <f>3.25/AA68</f>
        <v>#DIV/0!</v>
      </c>
      <c r="AD68" s="45" t="e">
        <f t="shared" si="5"/>
        <v>#DIV/0!</v>
      </c>
      <c r="AE68" s="17"/>
      <c r="AF68" s="10"/>
      <c r="AG68" s="11"/>
      <c r="AH68" s="10" t="e">
        <f>3.25/AF68</f>
        <v>#DIV/0!</v>
      </c>
      <c r="AI68" s="45" t="e">
        <f t="shared" si="6"/>
        <v>#DIV/0!</v>
      </c>
      <c r="AJ68" s="17"/>
      <c r="AK68" s="10"/>
      <c r="AL68" s="11"/>
      <c r="AM68" s="10" t="e">
        <f>3.25/AK68</f>
        <v>#DIV/0!</v>
      </c>
      <c r="AN68" s="45" t="e">
        <f t="shared" si="7"/>
        <v>#DIV/0!</v>
      </c>
      <c r="AO68" s="17"/>
      <c r="AP68" s="10"/>
      <c r="AQ68" s="11"/>
      <c r="AR68" s="10" t="e">
        <f>3.25/AP68</f>
        <v>#DIV/0!</v>
      </c>
      <c r="AS68" s="45" t="e">
        <f t="shared" si="8"/>
        <v>#DIV/0!</v>
      </c>
      <c r="AT68" s="17"/>
      <c r="AU68" s="10"/>
      <c r="AV68" s="11"/>
      <c r="AW68" s="10" t="e">
        <f>3.25/AU68</f>
        <v>#DIV/0!</v>
      </c>
      <c r="AX68" s="45" t="e">
        <f t="shared" si="9"/>
        <v>#DIV/0!</v>
      </c>
    </row>
    <row r="69" spans="1:50">
      <c r="A69" s="13" t="s">
        <v>76</v>
      </c>
      <c r="B69" s="21" t="s">
        <v>86</v>
      </c>
      <c r="C69" s="21" t="s">
        <v>103</v>
      </c>
      <c r="D69" s="52">
        <f t="shared" si="10"/>
        <v>0</v>
      </c>
      <c r="E69" s="125">
        <f t="shared" si="11"/>
        <v>0</v>
      </c>
      <c r="F69" s="17"/>
      <c r="G69" s="10"/>
      <c r="H69" s="11"/>
      <c r="I69" s="10"/>
      <c r="J69" s="15"/>
      <c r="K69" s="49">
        <v>34</v>
      </c>
      <c r="L69" s="18" t="s">
        <v>75</v>
      </c>
      <c r="M69" s="18"/>
      <c r="N69" s="10">
        <v>0</v>
      </c>
      <c r="O69" s="94">
        <f t="shared" si="2"/>
        <v>0</v>
      </c>
      <c r="P69" s="113"/>
      <c r="Q69" s="114"/>
      <c r="R69" s="114"/>
      <c r="S69" s="115"/>
      <c r="T69" s="96">
        <f t="shared" si="3"/>
        <v>0</v>
      </c>
      <c r="U69" s="11"/>
      <c r="V69" s="10"/>
      <c r="W69" s="11"/>
      <c r="X69" s="10"/>
      <c r="Y69" s="45">
        <f t="shared" si="4"/>
        <v>0</v>
      </c>
      <c r="Z69" s="17"/>
      <c r="AA69" s="10"/>
      <c r="AB69" s="11"/>
      <c r="AC69" s="10"/>
      <c r="AD69" s="45">
        <f t="shared" si="5"/>
        <v>0</v>
      </c>
      <c r="AE69" s="17"/>
      <c r="AF69" s="10"/>
      <c r="AG69" s="11"/>
      <c r="AH69" s="10"/>
      <c r="AI69" s="45">
        <f t="shared" si="6"/>
        <v>0</v>
      </c>
      <c r="AJ69" s="17"/>
      <c r="AK69" s="10"/>
      <c r="AL69" s="11"/>
      <c r="AM69" s="10"/>
      <c r="AN69" s="45">
        <f t="shared" si="7"/>
        <v>0</v>
      </c>
      <c r="AO69" s="17"/>
      <c r="AP69" s="10"/>
      <c r="AQ69" s="11"/>
      <c r="AR69" s="10"/>
      <c r="AS69" s="45">
        <f t="shared" si="8"/>
        <v>0</v>
      </c>
      <c r="AT69" s="17"/>
      <c r="AU69" s="10"/>
      <c r="AV69" s="11"/>
      <c r="AW69" s="10"/>
      <c r="AX69" s="45">
        <f t="shared" si="9"/>
        <v>0</v>
      </c>
    </row>
    <row r="70" spans="1:50">
      <c r="A70" s="30" t="s">
        <v>27</v>
      </c>
      <c r="B70" s="21" t="s">
        <v>86</v>
      </c>
      <c r="C70" s="21" t="s">
        <v>103</v>
      </c>
      <c r="D70" s="52">
        <f t="shared" si="10"/>
        <v>0.90529247910863508</v>
      </c>
      <c r="E70" s="125">
        <f t="shared" si="11"/>
        <v>1</v>
      </c>
      <c r="F70" s="17">
        <v>26</v>
      </c>
      <c r="G70" s="10">
        <v>3.59</v>
      </c>
      <c r="H70" s="11"/>
      <c r="I70" s="10">
        <f>3.25/G70</f>
        <v>0.90529247910863508</v>
      </c>
      <c r="J70" s="15">
        <v>0.90529247910863508</v>
      </c>
      <c r="K70" s="49"/>
      <c r="L70" s="47"/>
      <c r="M70" s="47"/>
      <c r="N70" s="45"/>
      <c r="O70" s="94">
        <f t="shared" si="2"/>
        <v>0</v>
      </c>
      <c r="P70" s="113"/>
      <c r="Q70" s="114"/>
      <c r="R70" s="114"/>
      <c r="S70" s="115"/>
      <c r="T70" s="96">
        <f t="shared" si="3"/>
        <v>0</v>
      </c>
      <c r="U70" s="11"/>
      <c r="V70" s="10"/>
      <c r="W70" s="11"/>
      <c r="X70" s="10" t="e">
        <f>3.25/V70</f>
        <v>#DIV/0!</v>
      </c>
      <c r="Y70" s="45" t="e">
        <f t="shared" si="4"/>
        <v>#DIV/0!</v>
      </c>
      <c r="Z70" s="17"/>
      <c r="AA70" s="10"/>
      <c r="AB70" s="11"/>
      <c r="AC70" s="10" t="e">
        <f>3.25/AA70</f>
        <v>#DIV/0!</v>
      </c>
      <c r="AD70" s="45" t="e">
        <f t="shared" si="5"/>
        <v>#DIV/0!</v>
      </c>
      <c r="AE70" s="17"/>
      <c r="AF70" s="10"/>
      <c r="AG70" s="11"/>
      <c r="AH70" s="10" t="e">
        <f>3.25/AF70</f>
        <v>#DIV/0!</v>
      </c>
      <c r="AI70" s="45" t="e">
        <f t="shared" si="6"/>
        <v>#DIV/0!</v>
      </c>
      <c r="AJ70" s="17"/>
      <c r="AK70" s="10"/>
      <c r="AL70" s="11"/>
      <c r="AM70" s="10" t="e">
        <f>3.25/AK70</f>
        <v>#DIV/0!</v>
      </c>
      <c r="AN70" s="45" t="e">
        <f t="shared" si="7"/>
        <v>#DIV/0!</v>
      </c>
      <c r="AO70" s="17"/>
      <c r="AP70" s="10"/>
      <c r="AQ70" s="11"/>
      <c r="AR70" s="10" t="e">
        <f>3.25/AP70</f>
        <v>#DIV/0!</v>
      </c>
      <c r="AS70" s="45" t="e">
        <f t="shared" si="8"/>
        <v>#DIV/0!</v>
      </c>
      <c r="AT70" s="17"/>
      <c r="AU70" s="10"/>
      <c r="AV70" s="11"/>
      <c r="AW70" s="10" t="e">
        <f>3.25/AU70</f>
        <v>#DIV/0!</v>
      </c>
      <c r="AX70" s="45" t="e">
        <f t="shared" si="9"/>
        <v>#DIV/0!</v>
      </c>
    </row>
    <row r="71" spans="1:50">
      <c r="A71" s="30" t="s">
        <v>9</v>
      </c>
      <c r="B71" s="21" t="s">
        <v>86</v>
      </c>
      <c r="C71" s="21" t="s">
        <v>103</v>
      </c>
      <c r="D71" s="52">
        <f t="shared" ref="D71:D82" si="19">+J71+O71+T71</f>
        <v>1.9701492537313436</v>
      </c>
      <c r="E71" s="125">
        <f t="shared" ref="E71:E82" si="20">COUNT(G71,L71,Q71,V71,AA71,AF71,AK71,AP71,AU71)</f>
        <v>2</v>
      </c>
      <c r="F71" s="17">
        <v>8</v>
      </c>
      <c r="G71" s="10">
        <v>3.35</v>
      </c>
      <c r="H71" s="11"/>
      <c r="I71" s="10">
        <f>3.25/G71</f>
        <v>0.97014925373134331</v>
      </c>
      <c r="J71" s="15">
        <v>0.97014925373134331</v>
      </c>
      <c r="K71" s="49">
        <v>1</v>
      </c>
      <c r="L71" s="47">
        <v>127.50999999999999</v>
      </c>
      <c r="M71" s="47"/>
      <c r="N71" s="45">
        <f>127.51/L71</f>
        <v>1.0000000000000002</v>
      </c>
      <c r="O71" s="94">
        <f t="shared" si="2"/>
        <v>1.0000000000000002</v>
      </c>
      <c r="P71" s="118"/>
      <c r="T71" s="96">
        <f t="shared" si="3"/>
        <v>0</v>
      </c>
      <c r="U71" s="11"/>
      <c r="V71" s="10"/>
      <c r="W71" s="11"/>
      <c r="X71" s="10" t="e">
        <f>3.25/V71</f>
        <v>#DIV/0!</v>
      </c>
      <c r="Y71" s="45" t="e">
        <f t="shared" si="4"/>
        <v>#DIV/0!</v>
      </c>
      <c r="Z71" s="17"/>
      <c r="AA71" s="10"/>
      <c r="AB71" s="11"/>
      <c r="AC71" s="10" t="e">
        <f>3.25/AA71</f>
        <v>#DIV/0!</v>
      </c>
      <c r="AD71" s="45" t="e">
        <f t="shared" si="5"/>
        <v>#DIV/0!</v>
      </c>
      <c r="AE71" s="17"/>
      <c r="AF71" s="10"/>
      <c r="AG71" s="11"/>
      <c r="AH71" s="10" t="e">
        <f>3.25/AF71</f>
        <v>#DIV/0!</v>
      </c>
      <c r="AI71" s="45" t="e">
        <f t="shared" si="6"/>
        <v>#DIV/0!</v>
      </c>
      <c r="AJ71" s="17"/>
      <c r="AK71" s="10"/>
      <c r="AL71" s="11"/>
      <c r="AM71" s="10" t="e">
        <f>3.25/AK71</f>
        <v>#DIV/0!</v>
      </c>
      <c r="AN71" s="45" t="e">
        <f t="shared" si="7"/>
        <v>#DIV/0!</v>
      </c>
      <c r="AO71" s="17"/>
      <c r="AP71" s="10"/>
      <c r="AQ71" s="11"/>
      <c r="AR71" s="10" t="e">
        <f>3.25/AP71</f>
        <v>#DIV/0!</v>
      </c>
      <c r="AS71" s="45" t="e">
        <f t="shared" si="8"/>
        <v>#DIV/0!</v>
      </c>
      <c r="AT71" s="17"/>
      <c r="AU71" s="10"/>
      <c r="AV71" s="11"/>
      <c r="AW71" s="10" t="e">
        <f>3.25/AU71</f>
        <v>#DIV/0!</v>
      </c>
      <c r="AX71" s="45" t="e">
        <f t="shared" si="9"/>
        <v>#DIV/0!</v>
      </c>
    </row>
    <row r="72" spans="1:50">
      <c r="A72" s="30" t="s">
        <v>6</v>
      </c>
      <c r="B72" s="21" t="s">
        <v>86</v>
      </c>
      <c r="C72" s="21" t="s">
        <v>103</v>
      </c>
      <c r="D72" s="52">
        <f t="shared" si="19"/>
        <v>0.97597597597597596</v>
      </c>
      <c r="E72" s="125">
        <f t="shared" si="20"/>
        <v>1</v>
      </c>
      <c r="F72" s="17">
        <v>5</v>
      </c>
      <c r="G72" s="10">
        <v>3.33</v>
      </c>
      <c r="H72" s="11"/>
      <c r="I72" s="10">
        <f>3.25/G72</f>
        <v>0.97597597597597596</v>
      </c>
      <c r="J72" s="15">
        <v>0.97597597597597596</v>
      </c>
      <c r="K72" s="49"/>
      <c r="L72" s="47"/>
      <c r="M72" s="47"/>
      <c r="N72" s="45"/>
      <c r="O72" s="94">
        <f t="shared" si="2"/>
        <v>0</v>
      </c>
      <c r="P72" s="118"/>
      <c r="T72" s="96">
        <f t="shared" ref="T72:T82" si="21">S72</f>
        <v>0</v>
      </c>
      <c r="U72" s="11"/>
      <c r="V72" s="10"/>
      <c r="W72" s="11"/>
      <c r="X72" s="10" t="e">
        <f>3.25/V72</f>
        <v>#DIV/0!</v>
      </c>
      <c r="Y72" s="45" t="e">
        <f t="shared" si="4"/>
        <v>#DIV/0!</v>
      </c>
      <c r="Z72" s="17"/>
      <c r="AA72" s="10"/>
      <c r="AB72" s="11"/>
      <c r="AC72" s="10" t="e">
        <f>3.25/AA72</f>
        <v>#DIV/0!</v>
      </c>
      <c r="AD72" s="45" t="e">
        <f t="shared" si="5"/>
        <v>#DIV/0!</v>
      </c>
      <c r="AE72" s="17"/>
      <c r="AF72" s="10"/>
      <c r="AG72" s="11"/>
      <c r="AH72" s="10" t="e">
        <f>3.25/AF72</f>
        <v>#DIV/0!</v>
      </c>
      <c r="AI72" s="45" t="e">
        <f t="shared" si="6"/>
        <v>#DIV/0!</v>
      </c>
      <c r="AJ72" s="17"/>
      <c r="AK72" s="10"/>
      <c r="AL72" s="11"/>
      <c r="AM72" s="10" t="e">
        <f>3.25/AK72</f>
        <v>#DIV/0!</v>
      </c>
      <c r="AN72" s="45" t="e">
        <f t="shared" si="7"/>
        <v>#DIV/0!</v>
      </c>
      <c r="AO72" s="17"/>
      <c r="AP72" s="10"/>
      <c r="AQ72" s="11"/>
      <c r="AR72" s="10" t="e">
        <f>3.25/AP72</f>
        <v>#DIV/0!</v>
      </c>
      <c r="AS72" s="45" t="e">
        <f t="shared" si="8"/>
        <v>#DIV/0!</v>
      </c>
      <c r="AT72" s="17"/>
      <c r="AU72" s="10"/>
      <c r="AV72" s="11"/>
      <c r="AW72" s="10" t="e">
        <f>3.25/AU72</f>
        <v>#DIV/0!</v>
      </c>
      <c r="AX72" s="45" t="e">
        <f t="shared" si="9"/>
        <v>#DIV/0!</v>
      </c>
    </row>
    <row r="73" spans="1:50">
      <c r="A73" s="31" t="s">
        <v>98</v>
      </c>
      <c r="B73" s="18" t="s">
        <v>86</v>
      </c>
      <c r="C73" s="21" t="s">
        <v>103</v>
      </c>
      <c r="D73" s="52">
        <f t="shared" si="19"/>
        <v>0.84314912944738829</v>
      </c>
      <c r="E73" s="125">
        <f t="shared" si="20"/>
        <v>1</v>
      </c>
      <c r="K73" s="49"/>
      <c r="L73" s="47"/>
      <c r="M73" s="47"/>
      <c r="N73" s="45"/>
      <c r="O73" s="94">
        <f t="shared" si="2"/>
        <v>0</v>
      </c>
      <c r="P73" s="116">
        <v>6</v>
      </c>
      <c r="Q73" s="117">
        <v>132.1</v>
      </c>
      <c r="R73" s="117"/>
      <c r="S73" s="117">
        <v>0.84314912944738829</v>
      </c>
      <c r="T73" s="96">
        <f t="shared" si="21"/>
        <v>0.84314912944738829</v>
      </c>
      <c r="Y73" s="45">
        <f t="shared" si="4"/>
        <v>0</v>
      </c>
      <c r="AD73" s="45">
        <f t="shared" si="5"/>
        <v>0</v>
      </c>
      <c r="AI73" s="45">
        <f t="shared" si="6"/>
        <v>0</v>
      </c>
      <c r="AN73" s="45">
        <f t="shared" si="7"/>
        <v>0</v>
      </c>
      <c r="AS73" s="45">
        <f t="shared" si="8"/>
        <v>0</v>
      </c>
      <c r="AX73" s="45">
        <f t="shared" si="9"/>
        <v>0</v>
      </c>
    </row>
    <row r="74" spans="1:50">
      <c r="A74" s="30" t="s">
        <v>47</v>
      </c>
      <c r="B74" s="21" t="s">
        <v>87</v>
      </c>
      <c r="C74" s="21" t="s">
        <v>103</v>
      </c>
      <c r="D74" s="52">
        <f t="shared" si="19"/>
        <v>0</v>
      </c>
      <c r="E74" s="125">
        <f t="shared" si="20"/>
        <v>0</v>
      </c>
      <c r="F74" s="17">
        <v>45</v>
      </c>
      <c r="G74" s="10" t="s">
        <v>46</v>
      </c>
      <c r="H74" s="11"/>
      <c r="I74" s="10" t="s">
        <v>46</v>
      </c>
      <c r="J74" s="15">
        <v>0</v>
      </c>
      <c r="K74" s="49"/>
      <c r="L74" s="47"/>
      <c r="M74" s="47"/>
      <c r="N74" s="45"/>
      <c r="O74" s="94">
        <f t="shared" si="2"/>
        <v>0</v>
      </c>
      <c r="P74" s="118"/>
      <c r="T74" s="96">
        <f t="shared" si="21"/>
        <v>0</v>
      </c>
      <c r="U74" s="11"/>
      <c r="V74" s="10"/>
      <c r="W74" s="11"/>
      <c r="X74" s="10" t="s">
        <v>46</v>
      </c>
      <c r="Y74" s="45" t="str">
        <f t="shared" si="4"/>
        <v>DNF</v>
      </c>
      <c r="Z74" s="17"/>
      <c r="AA74" s="10"/>
      <c r="AB74" s="11"/>
      <c r="AC74" s="10" t="s">
        <v>46</v>
      </c>
      <c r="AD74" s="45" t="str">
        <f t="shared" si="5"/>
        <v>DNF</v>
      </c>
      <c r="AE74" s="17"/>
      <c r="AF74" s="10"/>
      <c r="AG74" s="11"/>
      <c r="AH74" s="10" t="s">
        <v>46</v>
      </c>
      <c r="AI74" s="45" t="str">
        <f t="shared" si="6"/>
        <v>DNF</v>
      </c>
      <c r="AJ74" s="17"/>
      <c r="AK74" s="10"/>
      <c r="AL74" s="11"/>
      <c r="AM74" s="10" t="s">
        <v>46</v>
      </c>
      <c r="AN74" s="45" t="str">
        <f t="shared" si="7"/>
        <v>DNF</v>
      </c>
      <c r="AO74" s="17"/>
      <c r="AP74" s="10"/>
      <c r="AQ74" s="11"/>
      <c r="AR74" s="10" t="s">
        <v>46</v>
      </c>
      <c r="AS74" s="45" t="str">
        <f t="shared" si="8"/>
        <v>DNF</v>
      </c>
      <c r="AT74" s="17"/>
      <c r="AU74" s="10"/>
      <c r="AV74" s="11"/>
      <c r="AW74" s="10" t="s">
        <v>46</v>
      </c>
      <c r="AX74" s="45" t="str">
        <f t="shared" si="9"/>
        <v>DNF</v>
      </c>
    </row>
    <row r="75" spans="1:50">
      <c r="A75" s="30" t="s">
        <v>45</v>
      </c>
      <c r="B75" s="21" t="s">
        <v>86</v>
      </c>
      <c r="C75" s="21" t="s">
        <v>103</v>
      </c>
      <c r="D75" s="52">
        <f t="shared" si="19"/>
        <v>0</v>
      </c>
      <c r="E75" s="125">
        <f t="shared" si="20"/>
        <v>0</v>
      </c>
      <c r="F75" s="17">
        <v>44</v>
      </c>
      <c r="G75" s="10" t="s">
        <v>46</v>
      </c>
      <c r="H75" s="11"/>
      <c r="I75" s="10" t="s">
        <v>46</v>
      </c>
      <c r="J75" s="15">
        <v>0</v>
      </c>
      <c r="K75" s="49"/>
      <c r="L75" s="47"/>
      <c r="M75" s="47"/>
      <c r="N75" s="45"/>
      <c r="O75" s="94">
        <f t="shared" si="2"/>
        <v>0</v>
      </c>
      <c r="P75" s="118"/>
      <c r="T75" s="96">
        <f t="shared" si="21"/>
        <v>0</v>
      </c>
      <c r="U75" s="11"/>
      <c r="V75" s="10"/>
      <c r="W75" s="11"/>
      <c r="X75" s="10" t="s">
        <v>46</v>
      </c>
      <c r="Y75" s="45" t="str">
        <f t="shared" si="4"/>
        <v>DNF</v>
      </c>
      <c r="Z75" s="17"/>
      <c r="AA75" s="10"/>
      <c r="AB75" s="11"/>
      <c r="AC75" s="10" t="s">
        <v>46</v>
      </c>
      <c r="AD75" s="45" t="str">
        <f t="shared" si="5"/>
        <v>DNF</v>
      </c>
      <c r="AE75" s="17"/>
      <c r="AF75" s="10"/>
      <c r="AG75" s="11"/>
      <c r="AH75" s="10" t="s">
        <v>46</v>
      </c>
      <c r="AI75" s="45" t="str">
        <f t="shared" si="6"/>
        <v>DNF</v>
      </c>
      <c r="AJ75" s="17"/>
      <c r="AK75" s="10"/>
      <c r="AL75" s="11"/>
      <c r="AM75" s="10" t="s">
        <v>46</v>
      </c>
      <c r="AN75" s="45" t="str">
        <f t="shared" si="7"/>
        <v>DNF</v>
      </c>
      <c r="AO75" s="17"/>
      <c r="AP75" s="10"/>
      <c r="AQ75" s="11"/>
      <c r="AR75" s="10" t="s">
        <v>46</v>
      </c>
      <c r="AS75" s="45" t="str">
        <f t="shared" si="8"/>
        <v>DNF</v>
      </c>
      <c r="AT75" s="17"/>
      <c r="AU75" s="10"/>
      <c r="AV75" s="11"/>
      <c r="AW75" s="10" t="s">
        <v>46</v>
      </c>
      <c r="AX75" s="45" t="str">
        <f t="shared" si="9"/>
        <v>DNF</v>
      </c>
    </row>
    <row r="76" spans="1:50">
      <c r="A76" s="13" t="s">
        <v>74</v>
      </c>
      <c r="B76" s="21" t="s">
        <v>86</v>
      </c>
      <c r="C76" s="21" t="s">
        <v>103</v>
      </c>
      <c r="D76" s="52">
        <f t="shared" si="19"/>
        <v>0</v>
      </c>
      <c r="E76" s="125">
        <f t="shared" si="20"/>
        <v>0</v>
      </c>
      <c r="F76" s="17"/>
      <c r="G76" s="10"/>
      <c r="H76" s="11"/>
      <c r="I76" s="10"/>
      <c r="J76" s="15"/>
      <c r="K76" s="49">
        <v>33</v>
      </c>
      <c r="L76" s="18" t="s">
        <v>75</v>
      </c>
      <c r="M76" s="18"/>
      <c r="N76" s="10">
        <v>0</v>
      </c>
      <c r="O76" s="94">
        <f t="shared" ref="O76:O82" si="22">N76</f>
        <v>0</v>
      </c>
      <c r="P76" s="118"/>
      <c r="T76" s="96">
        <f t="shared" si="21"/>
        <v>0</v>
      </c>
      <c r="U76" s="11"/>
      <c r="V76" s="10"/>
      <c r="W76" s="11"/>
      <c r="X76" s="10"/>
      <c r="Y76" s="45">
        <f t="shared" ref="Y76:Y84" si="23">X76</f>
        <v>0</v>
      </c>
      <c r="Z76" s="17"/>
      <c r="AA76" s="10"/>
      <c r="AB76" s="11"/>
      <c r="AC76" s="10"/>
      <c r="AD76" s="45">
        <f t="shared" ref="AD76:AD124" si="24">AC76</f>
        <v>0</v>
      </c>
      <c r="AE76" s="17"/>
      <c r="AF76" s="10"/>
      <c r="AG76" s="11"/>
      <c r="AH76" s="10"/>
      <c r="AI76" s="45">
        <f t="shared" ref="AI76:AI124" si="25">AH76</f>
        <v>0</v>
      </c>
      <c r="AJ76" s="17"/>
      <c r="AK76" s="10"/>
      <c r="AL76" s="11"/>
      <c r="AM76" s="10"/>
      <c r="AN76" s="45">
        <f t="shared" ref="AN76:AN124" si="26">AM76</f>
        <v>0</v>
      </c>
      <c r="AO76" s="17"/>
      <c r="AP76" s="10"/>
      <c r="AQ76" s="11"/>
      <c r="AR76" s="10"/>
      <c r="AS76" s="45">
        <f t="shared" ref="AS76:AS124" si="27">AR76</f>
        <v>0</v>
      </c>
      <c r="AT76" s="17"/>
      <c r="AU76" s="10"/>
      <c r="AV76" s="11"/>
      <c r="AW76" s="10"/>
      <c r="AX76" s="45">
        <f t="shared" ref="AX76:AX124" si="28">AW76</f>
        <v>0</v>
      </c>
    </row>
    <row r="77" spans="1:50">
      <c r="A77" s="30" t="s">
        <v>35</v>
      </c>
      <c r="B77" s="21" t="s">
        <v>87</v>
      </c>
      <c r="C77" s="21" t="s">
        <v>103</v>
      </c>
      <c r="D77" s="52">
        <f t="shared" si="19"/>
        <v>2.189928761331037</v>
      </c>
      <c r="E77" s="125">
        <f t="shared" si="20"/>
        <v>3</v>
      </c>
      <c r="F77" s="17">
        <v>34</v>
      </c>
      <c r="G77" s="10">
        <v>4.18</v>
      </c>
      <c r="H77" s="11"/>
      <c r="I77" s="10">
        <f>3.25/G77</f>
        <v>0.77751196172248804</v>
      </c>
      <c r="J77" s="15">
        <v>0.77751196172248804</v>
      </c>
      <c r="K77" s="49">
        <v>24</v>
      </c>
      <c r="L77" s="47">
        <v>159.26</v>
      </c>
      <c r="M77" s="47"/>
      <c r="N77" s="45">
        <f>127.51/L77</f>
        <v>0.80064046213738549</v>
      </c>
      <c r="O77" s="94">
        <f t="shared" si="22"/>
        <v>0.80064046213738549</v>
      </c>
      <c r="P77" s="116">
        <v>12</v>
      </c>
      <c r="Q77" s="117">
        <v>182.06</v>
      </c>
      <c r="R77" s="117"/>
      <c r="S77" s="117">
        <v>0.61177633747116333</v>
      </c>
      <c r="T77" s="96">
        <f t="shared" si="21"/>
        <v>0.61177633747116333</v>
      </c>
      <c r="U77" s="11"/>
      <c r="V77" s="10"/>
      <c r="W77" s="11"/>
      <c r="X77" s="10" t="e">
        <f>3.25/V77</f>
        <v>#DIV/0!</v>
      </c>
      <c r="Y77" s="45" t="e">
        <f t="shared" si="23"/>
        <v>#DIV/0!</v>
      </c>
      <c r="Z77" s="17"/>
      <c r="AA77" s="10"/>
      <c r="AB77" s="11"/>
      <c r="AC77" s="10" t="e">
        <f>3.25/AA77</f>
        <v>#DIV/0!</v>
      </c>
      <c r="AD77" s="45" t="e">
        <f t="shared" si="24"/>
        <v>#DIV/0!</v>
      </c>
      <c r="AE77" s="17"/>
      <c r="AF77" s="10"/>
      <c r="AG77" s="11"/>
      <c r="AH77" s="10" t="e">
        <f>3.25/AF77</f>
        <v>#DIV/0!</v>
      </c>
      <c r="AI77" s="45" t="e">
        <f t="shared" si="25"/>
        <v>#DIV/0!</v>
      </c>
      <c r="AJ77" s="17"/>
      <c r="AK77" s="10"/>
      <c r="AL77" s="11"/>
      <c r="AM77" s="10" t="e">
        <f>3.25/AK77</f>
        <v>#DIV/0!</v>
      </c>
      <c r="AN77" s="45" t="e">
        <f t="shared" si="26"/>
        <v>#DIV/0!</v>
      </c>
      <c r="AO77" s="17"/>
      <c r="AP77" s="10"/>
      <c r="AQ77" s="11"/>
      <c r="AR77" s="10" t="e">
        <f>3.25/AP77</f>
        <v>#DIV/0!</v>
      </c>
      <c r="AS77" s="45" t="e">
        <f t="shared" si="27"/>
        <v>#DIV/0!</v>
      </c>
      <c r="AT77" s="17"/>
      <c r="AU77" s="10"/>
      <c r="AV77" s="11"/>
      <c r="AW77" s="10" t="e">
        <f>3.25/AU77</f>
        <v>#DIV/0!</v>
      </c>
      <c r="AX77" s="45" t="e">
        <f t="shared" si="28"/>
        <v>#DIV/0!</v>
      </c>
    </row>
    <row r="78" spans="1:50">
      <c r="A78" s="13" t="s">
        <v>71</v>
      </c>
      <c r="B78" s="21" t="s">
        <v>86</v>
      </c>
      <c r="C78" s="21" t="s">
        <v>103</v>
      </c>
      <c r="D78" s="52">
        <f t="shared" si="19"/>
        <v>0.73256348385614156</v>
      </c>
      <c r="E78" s="125">
        <f t="shared" si="20"/>
        <v>1</v>
      </c>
      <c r="K78" s="49">
        <v>29</v>
      </c>
      <c r="L78" s="47">
        <v>174.06</v>
      </c>
      <c r="M78" s="47"/>
      <c r="N78" s="45">
        <f>127.51/L78</f>
        <v>0.73256348385614156</v>
      </c>
      <c r="O78" s="94">
        <f t="shared" si="22"/>
        <v>0.73256348385614156</v>
      </c>
      <c r="P78" s="113"/>
      <c r="Q78" s="114"/>
      <c r="R78" s="114"/>
      <c r="S78" s="115"/>
      <c r="T78" s="96">
        <f t="shared" si="21"/>
        <v>0</v>
      </c>
      <c r="Y78" s="45">
        <f t="shared" si="23"/>
        <v>0</v>
      </c>
      <c r="AD78" s="45">
        <f t="shared" si="24"/>
        <v>0</v>
      </c>
      <c r="AI78" s="45">
        <f t="shared" si="25"/>
        <v>0</v>
      </c>
      <c r="AN78" s="45">
        <f t="shared" si="26"/>
        <v>0</v>
      </c>
      <c r="AS78" s="45">
        <f t="shared" si="27"/>
        <v>0</v>
      </c>
      <c r="AX78" s="45">
        <f t="shared" si="28"/>
        <v>0</v>
      </c>
    </row>
    <row r="79" spans="1:50">
      <c r="A79" s="13" t="s">
        <v>60</v>
      </c>
      <c r="B79" s="21" t="s">
        <v>86</v>
      </c>
      <c r="C79" s="21" t="s">
        <v>103</v>
      </c>
      <c r="D79" s="52">
        <f t="shared" si="19"/>
        <v>0.86570710842555509</v>
      </c>
      <c r="E79" s="125">
        <f t="shared" si="20"/>
        <v>1</v>
      </c>
      <c r="K79" s="49">
        <v>15</v>
      </c>
      <c r="L79" s="47">
        <v>147.29</v>
      </c>
      <c r="M79" s="47"/>
      <c r="N79" s="45">
        <f>127.51/L79</f>
        <v>0.86570710842555509</v>
      </c>
      <c r="O79" s="94">
        <f t="shared" si="22"/>
        <v>0.86570710842555509</v>
      </c>
      <c r="P79" s="113"/>
      <c r="Q79" s="114"/>
      <c r="R79" s="114"/>
      <c r="S79" s="115"/>
      <c r="T79" s="96">
        <f t="shared" si="21"/>
        <v>0</v>
      </c>
      <c r="Y79" s="45">
        <f t="shared" si="23"/>
        <v>0</v>
      </c>
      <c r="AD79" s="45">
        <f t="shared" si="24"/>
        <v>0</v>
      </c>
      <c r="AI79" s="45">
        <f t="shared" si="25"/>
        <v>0</v>
      </c>
      <c r="AN79" s="45">
        <f t="shared" si="26"/>
        <v>0</v>
      </c>
      <c r="AS79" s="45">
        <f t="shared" si="27"/>
        <v>0</v>
      </c>
      <c r="AX79" s="45">
        <f t="shared" si="28"/>
        <v>0</v>
      </c>
    </row>
    <row r="80" spans="1:50">
      <c r="A80" s="30" t="s">
        <v>17</v>
      </c>
      <c r="B80" s="21" t="s">
        <v>86</v>
      </c>
      <c r="C80" s="21" t="s">
        <v>103</v>
      </c>
      <c r="D80" s="52">
        <f t="shared" si="19"/>
        <v>0.94202898550724634</v>
      </c>
      <c r="E80" s="125">
        <f t="shared" si="20"/>
        <v>1</v>
      </c>
      <c r="F80" s="17">
        <v>16</v>
      </c>
      <c r="G80" s="10">
        <v>3.45</v>
      </c>
      <c r="H80" s="11"/>
      <c r="I80" s="10">
        <f>3.25/G80</f>
        <v>0.94202898550724634</v>
      </c>
      <c r="J80" s="15">
        <v>0.94202898550724634</v>
      </c>
      <c r="K80" s="49"/>
      <c r="L80" s="47"/>
      <c r="M80" s="47"/>
      <c r="N80" s="45"/>
      <c r="O80" s="94">
        <f t="shared" si="22"/>
        <v>0</v>
      </c>
      <c r="P80" s="113"/>
      <c r="Q80" s="114"/>
      <c r="R80" s="114"/>
      <c r="S80" s="115"/>
      <c r="T80" s="96">
        <f t="shared" si="21"/>
        <v>0</v>
      </c>
      <c r="U80" s="11"/>
      <c r="V80" s="10"/>
      <c r="W80" s="11"/>
      <c r="X80" s="10" t="e">
        <f>3.25/V80</f>
        <v>#DIV/0!</v>
      </c>
      <c r="Y80" s="45" t="e">
        <f t="shared" si="23"/>
        <v>#DIV/0!</v>
      </c>
      <c r="Z80" s="17"/>
      <c r="AA80" s="10"/>
      <c r="AB80" s="11"/>
      <c r="AC80" s="10" t="e">
        <f>3.25/AA80</f>
        <v>#DIV/0!</v>
      </c>
      <c r="AD80" s="45" t="e">
        <f t="shared" si="24"/>
        <v>#DIV/0!</v>
      </c>
      <c r="AE80" s="17"/>
      <c r="AF80" s="10"/>
      <c r="AG80" s="11"/>
      <c r="AH80" s="10" t="e">
        <f>3.25/AF80</f>
        <v>#DIV/0!</v>
      </c>
      <c r="AI80" s="45" t="e">
        <f t="shared" si="25"/>
        <v>#DIV/0!</v>
      </c>
      <c r="AJ80" s="17"/>
      <c r="AK80" s="10"/>
      <c r="AL80" s="11"/>
      <c r="AM80" s="10" t="e">
        <f>3.25/AK80</f>
        <v>#DIV/0!</v>
      </c>
      <c r="AN80" s="45" t="e">
        <f t="shared" si="26"/>
        <v>#DIV/0!</v>
      </c>
      <c r="AO80" s="17"/>
      <c r="AP80" s="10"/>
      <c r="AQ80" s="11"/>
      <c r="AR80" s="10" t="e">
        <f>3.25/AP80</f>
        <v>#DIV/0!</v>
      </c>
      <c r="AS80" s="45" t="e">
        <f t="shared" si="27"/>
        <v>#DIV/0!</v>
      </c>
      <c r="AT80" s="17"/>
      <c r="AU80" s="10"/>
      <c r="AV80" s="11"/>
      <c r="AW80" s="10" t="e">
        <f>3.25/AU80</f>
        <v>#DIV/0!</v>
      </c>
      <c r="AX80" s="45" t="e">
        <f t="shared" si="28"/>
        <v>#DIV/0!</v>
      </c>
    </row>
    <row r="81" spans="1:50">
      <c r="A81" s="30" t="s">
        <v>25</v>
      </c>
      <c r="B81" s="21" t="s">
        <v>86</v>
      </c>
      <c r="C81" s="21" t="s">
        <v>103</v>
      </c>
      <c r="D81" s="52">
        <f t="shared" si="19"/>
        <v>0.9129213483146067</v>
      </c>
      <c r="E81" s="125">
        <f t="shared" si="20"/>
        <v>1</v>
      </c>
      <c r="F81" s="17">
        <v>24</v>
      </c>
      <c r="G81" s="10">
        <v>3.56</v>
      </c>
      <c r="H81" s="11"/>
      <c r="I81" s="10">
        <f>3.25/G81</f>
        <v>0.9129213483146067</v>
      </c>
      <c r="J81" s="15">
        <v>0.9129213483146067</v>
      </c>
      <c r="K81" s="49"/>
      <c r="L81" s="47"/>
      <c r="M81" s="47"/>
      <c r="N81" s="45"/>
      <c r="O81" s="94">
        <f t="shared" si="22"/>
        <v>0</v>
      </c>
      <c r="P81" s="113"/>
      <c r="Q81" s="114"/>
      <c r="R81" s="114"/>
      <c r="S81" s="115"/>
      <c r="T81" s="96">
        <f t="shared" si="21"/>
        <v>0</v>
      </c>
      <c r="U81" s="11"/>
      <c r="V81" s="10"/>
      <c r="W81" s="11"/>
      <c r="X81" s="10" t="e">
        <f>3.25/V81</f>
        <v>#DIV/0!</v>
      </c>
      <c r="Y81" s="45" t="e">
        <f t="shared" si="23"/>
        <v>#DIV/0!</v>
      </c>
      <c r="Z81" s="17"/>
      <c r="AA81" s="10"/>
      <c r="AB81" s="11"/>
      <c r="AC81" s="10" t="e">
        <f>3.25/AA81</f>
        <v>#DIV/0!</v>
      </c>
      <c r="AD81" s="45" t="e">
        <f t="shared" si="24"/>
        <v>#DIV/0!</v>
      </c>
      <c r="AE81" s="17"/>
      <c r="AF81" s="10"/>
      <c r="AG81" s="11"/>
      <c r="AH81" s="10" t="e">
        <f>3.25/AF81</f>
        <v>#DIV/0!</v>
      </c>
      <c r="AI81" s="45" t="e">
        <f t="shared" si="25"/>
        <v>#DIV/0!</v>
      </c>
      <c r="AJ81" s="17"/>
      <c r="AK81" s="10"/>
      <c r="AL81" s="11"/>
      <c r="AM81" s="10" t="e">
        <f>3.25/AK81</f>
        <v>#DIV/0!</v>
      </c>
      <c r="AN81" s="45" t="e">
        <f t="shared" si="26"/>
        <v>#DIV/0!</v>
      </c>
      <c r="AO81" s="17"/>
      <c r="AP81" s="10"/>
      <c r="AQ81" s="11"/>
      <c r="AR81" s="10" t="e">
        <f>3.25/AP81</f>
        <v>#DIV/0!</v>
      </c>
      <c r="AS81" s="45" t="e">
        <f t="shared" si="27"/>
        <v>#DIV/0!</v>
      </c>
      <c r="AT81" s="17"/>
      <c r="AU81" s="10"/>
      <c r="AV81" s="11"/>
      <c r="AW81" s="10" t="e">
        <f>3.25/AU81</f>
        <v>#DIV/0!</v>
      </c>
      <c r="AX81" s="45" t="e">
        <f t="shared" si="28"/>
        <v>#DIV/0!</v>
      </c>
    </row>
    <row r="82" spans="1:50">
      <c r="A82" s="13" t="s">
        <v>49</v>
      </c>
      <c r="B82" s="21" t="s">
        <v>86</v>
      </c>
      <c r="C82" s="21" t="s">
        <v>103</v>
      </c>
      <c r="D82" s="52">
        <f t="shared" si="19"/>
        <v>0.94437861057621086</v>
      </c>
      <c r="E82" s="125">
        <f t="shared" si="20"/>
        <v>1</v>
      </c>
      <c r="K82" s="49">
        <v>4</v>
      </c>
      <c r="L82" s="47">
        <v>135.02000000000001</v>
      </c>
      <c r="M82" s="47"/>
      <c r="N82" s="45">
        <f>127.51/L82</f>
        <v>0.94437861057621086</v>
      </c>
      <c r="O82" s="94">
        <f t="shared" si="22"/>
        <v>0.94437861057621086</v>
      </c>
      <c r="P82" s="113"/>
      <c r="Q82" s="114"/>
      <c r="R82" s="114"/>
      <c r="S82" s="115"/>
      <c r="T82" s="96">
        <f t="shared" si="21"/>
        <v>0</v>
      </c>
      <c r="Y82" s="45">
        <f t="shared" si="23"/>
        <v>0</v>
      </c>
      <c r="AD82" s="45">
        <f t="shared" si="24"/>
        <v>0</v>
      </c>
      <c r="AI82" s="45">
        <f t="shared" si="25"/>
        <v>0</v>
      </c>
      <c r="AN82" s="45">
        <f t="shared" si="26"/>
        <v>0</v>
      </c>
      <c r="AS82" s="45">
        <f t="shared" si="27"/>
        <v>0</v>
      </c>
      <c r="AX82" s="45">
        <f t="shared" si="28"/>
        <v>0</v>
      </c>
    </row>
    <row r="83" spans="1:50">
      <c r="D83" s="55"/>
      <c r="E83" s="125"/>
      <c r="P83" s="114"/>
      <c r="Q83" s="114"/>
      <c r="R83" s="114"/>
      <c r="S83" s="115"/>
      <c r="T83" s="48"/>
      <c r="Y83" s="45">
        <f t="shared" si="23"/>
        <v>0</v>
      </c>
      <c r="AD83" s="45">
        <f t="shared" si="24"/>
        <v>0</v>
      </c>
      <c r="AI83" s="45">
        <f t="shared" si="25"/>
        <v>0</v>
      </c>
      <c r="AN83" s="45">
        <f t="shared" si="26"/>
        <v>0</v>
      </c>
      <c r="AS83" s="45">
        <f t="shared" si="27"/>
        <v>0</v>
      </c>
      <c r="AX83" s="45">
        <f t="shared" si="28"/>
        <v>0</v>
      </c>
    </row>
    <row r="84" spans="1:50">
      <c r="D84" s="55"/>
      <c r="E84" s="125"/>
      <c r="P84" s="114"/>
      <c r="Q84" s="114"/>
      <c r="R84" s="114"/>
      <c r="S84" s="115"/>
      <c r="T84" s="48"/>
      <c r="Y84" s="45">
        <f t="shared" si="23"/>
        <v>0</v>
      </c>
      <c r="AD84" s="45">
        <f t="shared" si="24"/>
        <v>0</v>
      </c>
      <c r="AI84" s="45">
        <f t="shared" si="25"/>
        <v>0</v>
      </c>
      <c r="AN84" s="45">
        <f t="shared" si="26"/>
        <v>0</v>
      </c>
      <c r="AS84" s="45">
        <f t="shared" si="27"/>
        <v>0</v>
      </c>
      <c r="AX84" s="45">
        <f t="shared" si="28"/>
        <v>0</v>
      </c>
    </row>
    <row r="85" spans="1:50">
      <c r="D85" s="55"/>
      <c r="E85" s="125"/>
      <c r="O85" s="90"/>
      <c r="P85" s="62"/>
      <c r="S85" s="107"/>
      <c r="T85" s="80"/>
      <c r="U85" s="80"/>
      <c r="V85" s="80"/>
      <c r="W85" s="80"/>
      <c r="X85" s="80"/>
      <c r="Y85" s="80"/>
      <c r="Z85" s="80"/>
      <c r="AA85" s="80"/>
      <c r="AD85" s="45">
        <f t="shared" si="24"/>
        <v>0</v>
      </c>
      <c r="AI85" s="45">
        <f t="shared" si="25"/>
        <v>0</v>
      </c>
      <c r="AN85" s="45">
        <f t="shared" si="26"/>
        <v>0</v>
      </c>
      <c r="AS85" s="45">
        <f t="shared" si="27"/>
        <v>0</v>
      </c>
      <c r="AX85" s="45">
        <f t="shared" si="28"/>
        <v>0</v>
      </c>
    </row>
    <row r="86" spans="1:50">
      <c r="D86" s="55"/>
      <c r="E86" s="125"/>
      <c r="O86" s="90"/>
      <c r="P86" s="119"/>
      <c r="Q86" s="110"/>
      <c r="R86" s="110"/>
      <c r="S86" s="107"/>
      <c r="T86" s="80"/>
      <c r="U86" s="80"/>
      <c r="V86" s="80"/>
      <c r="W86" s="62"/>
      <c r="X86" s="89"/>
      <c r="Y86" s="80"/>
      <c r="Z86" s="80"/>
      <c r="AA86" s="80"/>
      <c r="AD86" s="45">
        <f t="shared" si="24"/>
        <v>0</v>
      </c>
      <c r="AI86" s="45">
        <f t="shared" si="25"/>
        <v>0</v>
      </c>
      <c r="AN86" s="45">
        <f t="shared" si="26"/>
        <v>0</v>
      </c>
      <c r="AS86" s="45">
        <f t="shared" si="27"/>
        <v>0</v>
      </c>
      <c r="AX86" s="45">
        <f t="shared" si="28"/>
        <v>0</v>
      </c>
    </row>
    <row r="87" spans="1:50">
      <c r="D87" s="55"/>
      <c r="E87" s="125"/>
      <c r="O87" s="90"/>
      <c r="P87" s="110"/>
      <c r="Q87" s="119"/>
      <c r="R87" s="119"/>
      <c r="S87" s="62"/>
      <c r="T87" s="62"/>
      <c r="U87" s="62"/>
      <c r="V87" s="62"/>
      <c r="W87" s="92"/>
      <c r="X87" s="80"/>
      <c r="Y87" s="80"/>
      <c r="Z87" s="80"/>
      <c r="AA87" s="80"/>
      <c r="AD87" s="45">
        <f t="shared" si="24"/>
        <v>0</v>
      </c>
      <c r="AI87" s="45">
        <f t="shared" si="25"/>
        <v>0</v>
      </c>
      <c r="AN87" s="45">
        <f t="shared" si="26"/>
        <v>0</v>
      </c>
      <c r="AS87" s="45">
        <f t="shared" si="27"/>
        <v>0</v>
      </c>
      <c r="AX87" s="45">
        <f t="shared" si="28"/>
        <v>0</v>
      </c>
    </row>
    <row r="88" spans="1:50">
      <c r="D88" s="55"/>
      <c r="E88" s="125"/>
      <c r="O88" s="90"/>
      <c r="P88" s="117"/>
      <c r="Q88" s="117"/>
      <c r="R88" s="117"/>
      <c r="S88" s="120"/>
      <c r="T88" s="100"/>
      <c r="U88" s="100"/>
      <c r="V88" s="100"/>
      <c r="W88" s="100"/>
      <c r="X88" s="100"/>
      <c r="Y88" s="101"/>
      <c r="Z88" s="80"/>
      <c r="AA88" s="80"/>
      <c r="AD88" s="45">
        <f t="shared" si="24"/>
        <v>0</v>
      </c>
      <c r="AI88" s="45">
        <f t="shared" si="25"/>
        <v>0</v>
      </c>
      <c r="AN88" s="45">
        <f t="shared" si="26"/>
        <v>0</v>
      </c>
      <c r="AS88" s="45">
        <f t="shared" si="27"/>
        <v>0</v>
      </c>
      <c r="AX88" s="45">
        <f t="shared" si="28"/>
        <v>0</v>
      </c>
    </row>
    <row r="89" spans="1:50">
      <c r="O89" s="90"/>
      <c r="P89" s="117"/>
      <c r="Q89" s="117"/>
      <c r="R89" s="117"/>
      <c r="S89" s="121"/>
      <c r="T89" s="102"/>
      <c r="U89" s="102"/>
      <c r="V89" s="102"/>
      <c r="W89" s="100"/>
      <c r="X89" s="103"/>
      <c r="Y89" s="101"/>
      <c r="Z89" s="80"/>
      <c r="AA89" s="80"/>
      <c r="AD89" s="45">
        <f t="shared" si="24"/>
        <v>0</v>
      </c>
      <c r="AI89" s="45">
        <f t="shared" si="25"/>
        <v>0</v>
      </c>
      <c r="AN89" s="45">
        <f t="shared" si="26"/>
        <v>0</v>
      </c>
      <c r="AS89" s="45">
        <f t="shared" si="27"/>
        <v>0</v>
      </c>
      <c r="AX89" s="45">
        <f t="shared" si="28"/>
        <v>0</v>
      </c>
    </row>
    <row r="90" spans="1:50">
      <c r="O90" s="90"/>
      <c r="P90" s="117"/>
      <c r="Q90" s="117"/>
      <c r="R90" s="117"/>
      <c r="S90" s="120"/>
      <c r="T90" s="100"/>
      <c r="U90" s="100"/>
      <c r="V90" s="100"/>
      <c r="W90" s="100"/>
      <c r="X90" s="100"/>
      <c r="Y90" s="101"/>
      <c r="Z90" s="80"/>
      <c r="AA90" s="80"/>
      <c r="AD90" s="45">
        <f t="shared" si="24"/>
        <v>0</v>
      </c>
      <c r="AI90" s="45">
        <f t="shared" si="25"/>
        <v>0</v>
      </c>
      <c r="AN90" s="45">
        <f t="shared" si="26"/>
        <v>0</v>
      </c>
      <c r="AS90" s="45">
        <f t="shared" si="27"/>
        <v>0</v>
      </c>
      <c r="AX90" s="45">
        <f t="shared" si="28"/>
        <v>0</v>
      </c>
    </row>
    <row r="91" spans="1:50">
      <c r="O91" s="90"/>
      <c r="P91" s="117"/>
      <c r="Q91" s="117"/>
      <c r="R91" s="117"/>
      <c r="S91" s="120"/>
      <c r="T91" s="100"/>
      <c r="U91" s="100"/>
      <c r="V91" s="100"/>
      <c r="W91" s="100"/>
      <c r="X91" s="100"/>
      <c r="Y91" s="101"/>
      <c r="Z91" s="80"/>
      <c r="AA91" s="80"/>
      <c r="AD91" s="45">
        <f t="shared" si="24"/>
        <v>0</v>
      </c>
      <c r="AI91" s="45">
        <f t="shared" si="25"/>
        <v>0</v>
      </c>
      <c r="AN91" s="45">
        <f t="shared" si="26"/>
        <v>0</v>
      </c>
      <c r="AS91" s="45">
        <f t="shared" si="27"/>
        <v>0</v>
      </c>
      <c r="AX91" s="45">
        <f t="shared" si="28"/>
        <v>0</v>
      </c>
    </row>
    <row r="92" spans="1:50">
      <c r="O92" s="90"/>
      <c r="P92" s="117"/>
      <c r="Q92" s="117"/>
      <c r="R92" s="117"/>
      <c r="S92" s="120"/>
      <c r="T92" s="100"/>
      <c r="U92" s="100"/>
      <c r="V92" s="100"/>
      <c r="W92" s="100"/>
      <c r="X92" s="100"/>
      <c r="Y92" s="101"/>
      <c r="Z92" s="80"/>
      <c r="AA92" s="80"/>
      <c r="AD92" s="45">
        <f t="shared" si="24"/>
        <v>0</v>
      </c>
      <c r="AI92" s="45">
        <f t="shared" si="25"/>
        <v>0</v>
      </c>
      <c r="AN92" s="45">
        <f t="shared" si="26"/>
        <v>0</v>
      </c>
      <c r="AS92" s="45">
        <f t="shared" si="27"/>
        <v>0</v>
      </c>
      <c r="AX92" s="45">
        <f t="shared" si="28"/>
        <v>0</v>
      </c>
    </row>
    <row r="93" spans="1:50">
      <c r="O93" s="90"/>
      <c r="P93" s="117"/>
      <c r="Q93" s="117"/>
      <c r="R93" s="117"/>
      <c r="S93" s="121"/>
      <c r="T93" s="102"/>
      <c r="U93" s="102"/>
      <c r="V93" s="102"/>
      <c r="W93" s="100"/>
      <c r="X93" s="103"/>
      <c r="Y93" s="101"/>
      <c r="Z93" s="80"/>
      <c r="AA93" s="80"/>
      <c r="AD93" s="45">
        <f t="shared" si="24"/>
        <v>0</v>
      </c>
      <c r="AI93" s="45">
        <f t="shared" si="25"/>
        <v>0</v>
      </c>
      <c r="AN93" s="45">
        <f t="shared" si="26"/>
        <v>0</v>
      </c>
      <c r="AS93" s="45">
        <f t="shared" si="27"/>
        <v>0</v>
      </c>
      <c r="AX93" s="45">
        <f t="shared" si="28"/>
        <v>0</v>
      </c>
    </row>
    <row r="94" spans="1:50">
      <c r="O94" s="90"/>
      <c r="P94" s="117"/>
      <c r="Q94" s="117"/>
      <c r="R94" s="117"/>
      <c r="S94" s="120"/>
      <c r="T94" s="100"/>
      <c r="U94" s="100"/>
      <c r="V94" s="100"/>
      <c r="W94" s="100"/>
      <c r="X94" s="104"/>
      <c r="Y94" s="101"/>
      <c r="Z94" s="80"/>
      <c r="AA94" s="80"/>
      <c r="AD94" s="45">
        <f t="shared" si="24"/>
        <v>0</v>
      </c>
      <c r="AI94" s="45">
        <f t="shared" si="25"/>
        <v>0</v>
      </c>
      <c r="AN94" s="45">
        <f t="shared" si="26"/>
        <v>0</v>
      </c>
      <c r="AS94" s="45">
        <f t="shared" si="27"/>
        <v>0</v>
      </c>
      <c r="AX94" s="45">
        <f t="shared" si="28"/>
        <v>0</v>
      </c>
    </row>
    <row r="95" spans="1:50">
      <c r="O95" s="90"/>
      <c r="P95" s="117"/>
      <c r="Q95" s="117"/>
      <c r="R95" s="117"/>
      <c r="S95" s="120"/>
      <c r="T95" s="100"/>
      <c r="U95" s="100"/>
      <c r="V95" s="100"/>
      <c r="W95" s="100"/>
      <c r="X95" s="100"/>
      <c r="Y95" s="101"/>
      <c r="Z95" s="80"/>
      <c r="AA95" s="80"/>
      <c r="AD95" s="45">
        <f t="shared" si="24"/>
        <v>0</v>
      </c>
      <c r="AI95" s="45">
        <f t="shared" si="25"/>
        <v>0</v>
      </c>
      <c r="AN95" s="45">
        <f t="shared" si="26"/>
        <v>0</v>
      </c>
      <c r="AS95" s="45">
        <f t="shared" si="27"/>
        <v>0</v>
      </c>
      <c r="AX95" s="45">
        <f t="shared" si="28"/>
        <v>0</v>
      </c>
    </row>
    <row r="96" spans="1:50">
      <c r="O96" s="90"/>
      <c r="P96" s="117"/>
      <c r="Q96" s="117"/>
      <c r="R96" s="117"/>
      <c r="S96" s="120"/>
      <c r="T96" s="100"/>
      <c r="U96" s="100"/>
      <c r="V96" s="100"/>
      <c r="W96" s="100"/>
      <c r="X96" s="104"/>
      <c r="Y96" s="101"/>
      <c r="Z96" s="80"/>
      <c r="AA96" s="80"/>
      <c r="AD96" s="45">
        <f t="shared" si="24"/>
        <v>0</v>
      </c>
      <c r="AI96" s="45">
        <f t="shared" si="25"/>
        <v>0</v>
      </c>
      <c r="AN96" s="45">
        <f t="shared" si="26"/>
        <v>0</v>
      </c>
      <c r="AS96" s="45">
        <f t="shared" si="27"/>
        <v>0</v>
      </c>
      <c r="AX96" s="45">
        <f t="shared" si="28"/>
        <v>0</v>
      </c>
    </row>
    <row r="97" spans="15:50">
      <c r="O97" s="90"/>
      <c r="P97" s="117"/>
      <c r="Q97" s="117"/>
      <c r="R97" s="117"/>
      <c r="S97" s="121"/>
      <c r="T97" s="102"/>
      <c r="U97" s="102"/>
      <c r="V97" s="102"/>
      <c r="W97" s="100"/>
      <c r="X97" s="103"/>
      <c r="Y97" s="101"/>
      <c r="Z97" s="80"/>
      <c r="AA97" s="80"/>
      <c r="AD97" s="45">
        <f t="shared" si="24"/>
        <v>0</v>
      </c>
      <c r="AI97" s="45">
        <f t="shared" si="25"/>
        <v>0</v>
      </c>
      <c r="AN97" s="45">
        <f t="shared" si="26"/>
        <v>0</v>
      </c>
      <c r="AS97" s="45">
        <f t="shared" si="27"/>
        <v>0</v>
      </c>
      <c r="AX97" s="45">
        <f t="shared" si="28"/>
        <v>0</v>
      </c>
    </row>
    <row r="98" spans="15:50">
      <c r="O98" s="90"/>
      <c r="P98" s="117"/>
      <c r="Q98" s="117"/>
      <c r="R98" s="117"/>
      <c r="S98" s="120"/>
      <c r="T98" s="100"/>
      <c r="U98" s="100"/>
      <c r="V98" s="100"/>
      <c r="W98" s="100"/>
      <c r="X98" s="100"/>
      <c r="Y98" s="101"/>
      <c r="Z98" s="80"/>
      <c r="AA98" s="80"/>
      <c r="AD98" s="45">
        <f t="shared" si="24"/>
        <v>0</v>
      </c>
      <c r="AI98" s="45">
        <f t="shared" si="25"/>
        <v>0</v>
      </c>
      <c r="AN98" s="45">
        <f t="shared" si="26"/>
        <v>0</v>
      </c>
      <c r="AS98" s="45">
        <f t="shared" si="27"/>
        <v>0</v>
      </c>
      <c r="AX98" s="45">
        <f t="shared" si="28"/>
        <v>0</v>
      </c>
    </row>
    <row r="99" spans="15:50">
      <c r="O99" s="90"/>
      <c r="P99" s="117"/>
      <c r="Q99" s="117"/>
      <c r="R99" s="117"/>
      <c r="S99" s="120"/>
      <c r="T99" s="100"/>
      <c r="U99" s="100"/>
      <c r="V99" s="100"/>
      <c r="W99" s="100"/>
      <c r="X99" s="100"/>
      <c r="Y99" s="101"/>
      <c r="Z99" s="80"/>
      <c r="AA99" s="80"/>
      <c r="AD99" s="45">
        <f t="shared" si="24"/>
        <v>0</v>
      </c>
      <c r="AI99" s="45">
        <f t="shared" si="25"/>
        <v>0</v>
      </c>
      <c r="AN99" s="45">
        <f t="shared" si="26"/>
        <v>0</v>
      </c>
      <c r="AS99" s="45">
        <f t="shared" si="27"/>
        <v>0</v>
      </c>
      <c r="AX99" s="45">
        <f t="shared" si="28"/>
        <v>0</v>
      </c>
    </row>
    <row r="100" spans="15:50">
      <c r="O100" s="90"/>
      <c r="P100" s="117"/>
      <c r="Q100" s="117"/>
      <c r="R100" s="117"/>
      <c r="S100" s="120"/>
      <c r="T100" s="100"/>
      <c r="U100" s="100"/>
      <c r="V100" s="100"/>
      <c r="W100" s="100"/>
      <c r="X100" s="104"/>
      <c r="Y100" s="101"/>
      <c r="Z100" s="80"/>
      <c r="AA100" s="80"/>
      <c r="AD100" s="45">
        <f t="shared" si="24"/>
        <v>0</v>
      </c>
      <c r="AI100" s="45">
        <f t="shared" si="25"/>
        <v>0</v>
      </c>
      <c r="AN100" s="45">
        <f t="shared" si="26"/>
        <v>0</v>
      </c>
      <c r="AS100" s="45">
        <f t="shared" si="27"/>
        <v>0</v>
      </c>
      <c r="AX100" s="45">
        <f t="shared" si="28"/>
        <v>0</v>
      </c>
    </row>
    <row r="101" spans="15:50">
      <c r="O101" s="90"/>
      <c r="P101" s="117"/>
      <c r="Q101" s="117"/>
      <c r="R101" s="117"/>
      <c r="S101" s="120"/>
      <c r="T101" s="100"/>
      <c r="U101" s="100"/>
      <c r="V101" s="100"/>
      <c r="W101" s="100"/>
      <c r="X101" s="100"/>
      <c r="Y101" s="101"/>
      <c r="Z101" s="80"/>
      <c r="AA101" s="80"/>
      <c r="AD101" s="45">
        <f t="shared" si="24"/>
        <v>0</v>
      </c>
      <c r="AI101" s="45">
        <f t="shared" si="25"/>
        <v>0</v>
      </c>
      <c r="AN101" s="45">
        <f t="shared" si="26"/>
        <v>0</v>
      </c>
      <c r="AS101" s="45">
        <f t="shared" si="27"/>
        <v>0</v>
      </c>
      <c r="AX101" s="45">
        <f t="shared" si="28"/>
        <v>0</v>
      </c>
    </row>
    <row r="102" spans="15:50">
      <c r="O102" s="90"/>
      <c r="P102" s="117"/>
      <c r="Q102" s="117"/>
      <c r="R102" s="117"/>
      <c r="S102" s="121"/>
      <c r="T102" s="102"/>
      <c r="U102" s="102"/>
      <c r="V102" s="102"/>
      <c r="W102" s="100"/>
      <c r="X102" s="103"/>
      <c r="Y102" s="101"/>
      <c r="Z102" s="80"/>
      <c r="AA102" s="80"/>
      <c r="AD102" s="45">
        <f t="shared" si="24"/>
        <v>0</v>
      </c>
      <c r="AI102" s="45">
        <f t="shared" si="25"/>
        <v>0</v>
      </c>
      <c r="AN102" s="45">
        <f t="shared" si="26"/>
        <v>0</v>
      </c>
      <c r="AS102" s="45">
        <f t="shared" si="27"/>
        <v>0</v>
      </c>
      <c r="AX102" s="45">
        <f t="shared" si="28"/>
        <v>0</v>
      </c>
    </row>
    <row r="103" spans="15:50">
      <c r="O103" s="90"/>
      <c r="P103" s="117"/>
      <c r="Q103" s="117"/>
      <c r="R103" s="117"/>
      <c r="S103" s="120"/>
      <c r="T103" s="100"/>
      <c r="U103" s="100"/>
      <c r="V103" s="100"/>
      <c r="W103" s="100"/>
      <c r="X103" s="100"/>
      <c r="Y103" s="101"/>
      <c r="Z103" s="80"/>
      <c r="AA103" s="80"/>
      <c r="AD103" s="45">
        <f t="shared" si="24"/>
        <v>0</v>
      </c>
      <c r="AI103" s="45">
        <f t="shared" si="25"/>
        <v>0</v>
      </c>
      <c r="AN103" s="45">
        <f t="shared" si="26"/>
        <v>0</v>
      </c>
      <c r="AS103" s="45">
        <f t="shared" si="27"/>
        <v>0</v>
      </c>
      <c r="AX103" s="45">
        <f t="shared" si="28"/>
        <v>0</v>
      </c>
    </row>
    <row r="104" spans="15:50">
      <c r="O104" s="90"/>
      <c r="P104" s="117"/>
      <c r="Q104" s="117"/>
      <c r="R104" s="117"/>
      <c r="S104" s="120"/>
      <c r="T104" s="100"/>
      <c r="U104" s="100"/>
      <c r="V104" s="100"/>
      <c r="W104" s="100"/>
      <c r="X104" s="100"/>
      <c r="Y104" s="101"/>
      <c r="Z104" s="80"/>
      <c r="AA104" s="80"/>
      <c r="AD104" s="45">
        <f t="shared" si="24"/>
        <v>0</v>
      </c>
      <c r="AI104" s="45">
        <f t="shared" si="25"/>
        <v>0</v>
      </c>
      <c r="AN104" s="45">
        <f t="shared" si="26"/>
        <v>0</v>
      </c>
      <c r="AS104" s="45">
        <f t="shared" si="27"/>
        <v>0</v>
      </c>
      <c r="AX104" s="45">
        <f t="shared" si="28"/>
        <v>0</v>
      </c>
    </row>
    <row r="105" spans="15:50">
      <c r="O105" s="90"/>
      <c r="P105" s="117"/>
      <c r="Q105" s="117"/>
      <c r="R105" s="117"/>
      <c r="S105" s="120"/>
      <c r="T105" s="100"/>
      <c r="U105" s="100"/>
      <c r="V105" s="100"/>
      <c r="W105" s="100"/>
      <c r="X105" s="100"/>
      <c r="Y105" s="101"/>
      <c r="Z105" s="80"/>
      <c r="AA105" s="80"/>
      <c r="AD105" s="45">
        <f t="shared" si="24"/>
        <v>0</v>
      </c>
      <c r="AI105" s="45">
        <f t="shared" si="25"/>
        <v>0</v>
      </c>
      <c r="AN105" s="45">
        <f t="shared" si="26"/>
        <v>0</v>
      </c>
      <c r="AS105" s="45">
        <f t="shared" si="27"/>
        <v>0</v>
      </c>
      <c r="AX105" s="45">
        <f t="shared" si="28"/>
        <v>0</v>
      </c>
    </row>
    <row r="106" spans="15:50">
      <c r="O106" s="90"/>
      <c r="P106" s="117"/>
      <c r="Q106" s="117"/>
      <c r="R106" s="117"/>
      <c r="S106" s="120"/>
      <c r="T106" s="100"/>
      <c r="U106" s="100"/>
      <c r="V106" s="100"/>
      <c r="W106" s="100"/>
      <c r="X106" s="104"/>
      <c r="Y106" s="101"/>
      <c r="Z106" s="80"/>
      <c r="AA106" s="80"/>
      <c r="AD106" s="45">
        <f t="shared" si="24"/>
        <v>0</v>
      </c>
      <c r="AI106" s="45">
        <f t="shared" si="25"/>
        <v>0</v>
      </c>
      <c r="AN106" s="45">
        <f t="shared" si="26"/>
        <v>0</v>
      </c>
      <c r="AS106" s="45">
        <f t="shared" si="27"/>
        <v>0</v>
      </c>
      <c r="AX106" s="45">
        <f t="shared" si="28"/>
        <v>0</v>
      </c>
    </row>
    <row r="107" spans="15:50">
      <c r="O107" s="90"/>
      <c r="P107" s="114"/>
      <c r="Q107" s="114"/>
      <c r="R107" s="114"/>
      <c r="S107" s="115"/>
      <c r="T107" s="94"/>
      <c r="U107" s="80"/>
      <c r="V107" s="80"/>
      <c r="W107" s="80"/>
      <c r="X107" s="90"/>
      <c r="Y107" s="94"/>
      <c r="Z107" s="80"/>
      <c r="AA107" s="80"/>
      <c r="AD107" s="45">
        <f t="shared" si="24"/>
        <v>0</v>
      </c>
      <c r="AI107" s="45">
        <f t="shared" si="25"/>
        <v>0</v>
      </c>
      <c r="AN107" s="45">
        <f t="shared" si="26"/>
        <v>0</v>
      </c>
      <c r="AS107" s="45">
        <f t="shared" si="27"/>
        <v>0</v>
      </c>
      <c r="AX107" s="45">
        <f t="shared" si="28"/>
        <v>0</v>
      </c>
    </row>
    <row r="108" spans="15:50">
      <c r="O108" s="90"/>
      <c r="P108" s="114"/>
      <c r="Q108" s="114"/>
      <c r="R108" s="114"/>
      <c r="S108" s="115"/>
      <c r="T108" s="94"/>
      <c r="U108" s="80"/>
      <c r="V108" s="80"/>
      <c r="W108" s="80"/>
      <c r="X108" s="90"/>
      <c r="Y108" s="94"/>
      <c r="Z108" s="80"/>
      <c r="AA108" s="80"/>
      <c r="AD108" s="45">
        <f t="shared" si="24"/>
        <v>0</v>
      </c>
      <c r="AI108" s="45">
        <f t="shared" si="25"/>
        <v>0</v>
      </c>
      <c r="AN108" s="45">
        <f t="shared" si="26"/>
        <v>0</v>
      </c>
      <c r="AS108" s="45">
        <f t="shared" si="27"/>
        <v>0</v>
      </c>
      <c r="AX108" s="45">
        <f t="shared" si="28"/>
        <v>0</v>
      </c>
    </row>
    <row r="109" spans="15:50">
      <c r="O109" s="90"/>
      <c r="P109" s="114"/>
      <c r="Q109" s="114"/>
      <c r="R109" s="114"/>
      <c r="S109" s="115"/>
      <c r="T109" s="94"/>
      <c r="U109" s="80"/>
      <c r="V109" s="80"/>
      <c r="W109" s="80"/>
      <c r="X109" s="90"/>
      <c r="Y109" s="94"/>
      <c r="Z109" s="80"/>
      <c r="AA109" s="80"/>
      <c r="AD109" s="45">
        <f t="shared" si="24"/>
        <v>0</v>
      </c>
      <c r="AI109" s="45">
        <f t="shared" si="25"/>
        <v>0</v>
      </c>
      <c r="AN109" s="45">
        <f t="shared" si="26"/>
        <v>0</v>
      </c>
      <c r="AS109" s="45">
        <f t="shared" si="27"/>
        <v>0</v>
      </c>
      <c r="AX109" s="45">
        <f t="shared" si="28"/>
        <v>0</v>
      </c>
    </row>
    <row r="110" spans="15:50">
      <c r="O110" s="90"/>
      <c r="P110" s="114"/>
      <c r="Q110" s="114"/>
      <c r="R110" s="114"/>
      <c r="S110" s="115"/>
      <c r="T110" s="94"/>
      <c r="U110" s="80"/>
      <c r="V110" s="80"/>
      <c r="W110" s="80"/>
      <c r="X110" s="90"/>
      <c r="Y110" s="94"/>
      <c r="Z110" s="80"/>
      <c r="AA110" s="80"/>
      <c r="AD110" s="45">
        <f t="shared" si="24"/>
        <v>0</v>
      </c>
      <c r="AI110" s="45">
        <f t="shared" si="25"/>
        <v>0</v>
      </c>
      <c r="AN110" s="45">
        <f t="shared" si="26"/>
        <v>0</v>
      </c>
      <c r="AS110" s="45">
        <f t="shared" si="27"/>
        <v>0</v>
      </c>
      <c r="AX110" s="45">
        <f t="shared" si="28"/>
        <v>0</v>
      </c>
    </row>
    <row r="111" spans="15:50">
      <c r="O111" s="90"/>
      <c r="P111" s="114"/>
      <c r="Q111" s="114"/>
      <c r="R111" s="114"/>
      <c r="S111" s="115"/>
      <c r="T111" s="94"/>
      <c r="U111" s="80"/>
      <c r="V111" s="80"/>
      <c r="W111" s="80"/>
      <c r="X111" s="90"/>
      <c r="Y111" s="94"/>
      <c r="Z111" s="80"/>
      <c r="AA111" s="80"/>
      <c r="AD111" s="45">
        <f t="shared" si="24"/>
        <v>0</v>
      </c>
      <c r="AI111" s="45">
        <f t="shared" si="25"/>
        <v>0</v>
      </c>
      <c r="AN111" s="45">
        <f t="shared" si="26"/>
        <v>0</v>
      </c>
      <c r="AS111" s="45">
        <f t="shared" si="27"/>
        <v>0</v>
      </c>
      <c r="AX111" s="45">
        <f t="shared" si="28"/>
        <v>0</v>
      </c>
    </row>
    <row r="112" spans="15:50">
      <c r="O112" s="90"/>
      <c r="P112" s="114"/>
      <c r="Q112" s="114"/>
      <c r="R112" s="114"/>
      <c r="S112" s="115"/>
      <c r="T112" s="94"/>
      <c r="U112" s="80"/>
      <c r="V112" s="80"/>
      <c r="W112" s="80"/>
      <c r="X112" s="90"/>
      <c r="Y112" s="94"/>
      <c r="Z112" s="80"/>
      <c r="AA112" s="80"/>
      <c r="AD112" s="45">
        <f t="shared" si="24"/>
        <v>0</v>
      </c>
      <c r="AI112" s="45">
        <f t="shared" si="25"/>
        <v>0</v>
      </c>
      <c r="AN112" s="45">
        <f t="shared" si="26"/>
        <v>0</v>
      </c>
      <c r="AS112" s="45">
        <f t="shared" si="27"/>
        <v>0</v>
      </c>
      <c r="AX112" s="45">
        <f t="shared" si="28"/>
        <v>0</v>
      </c>
    </row>
    <row r="113" spans="15:50">
      <c r="O113" s="90"/>
      <c r="P113" s="114"/>
      <c r="Q113" s="114"/>
      <c r="R113" s="114"/>
      <c r="S113" s="115"/>
      <c r="T113" s="94"/>
      <c r="U113" s="80"/>
      <c r="V113" s="80"/>
      <c r="W113" s="80"/>
      <c r="X113" s="90"/>
      <c r="Y113" s="94"/>
      <c r="Z113" s="80"/>
      <c r="AA113" s="80"/>
      <c r="AD113" s="45">
        <f t="shared" si="24"/>
        <v>0</v>
      </c>
      <c r="AI113" s="45">
        <f t="shared" si="25"/>
        <v>0</v>
      </c>
      <c r="AN113" s="45">
        <f t="shared" si="26"/>
        <v>0</v>
      </c>
      <c r="AS113" s="45">
        <f t="shared" si="27"/>
        <v>0</v>
      </c>
      <c r="AX113" s="45">
        <f t="shared" si="28"/>
        <v>0</v>
      </c>
    </row>
    <row r="114" spans="15:50">
      <c r="O114" s="90"/>
      <c r="P114" s="114"/>
      <c r="Q114" s="114"/>
      <c r="R114" s="114"/>
      <c r="S114" s="115"/>
      <c r="T114" s="94"/>
      <c r="U114" s="80"/>
      <c r="V114" s="80"/>
      <c r="W114" s="80"/>
      <c r="X114" s="90"/>
      <c r="Y114" s="94"/>
      <c r="Z114" s="80"/>
      <c r="AA114" s="80"/>
      <c r="AD114" s="45">
        <f t="shared" si="24"/>
        <v>0</v>
      </c>
      <c r="AI114" s="45">
        <f t="shared" si="25"/>
        <v>0</v>
      </c>
      <c r="AN114" s="45">
        <f t="shared" si="26"/>
        <v>0</v>
      </c>
      <c r="AS114" s="45">
        <f t="shared" si="27"/>
        <v>0</v>
      </c>
      <c r="AX114" s="45">
        <f t="shared" si="28"/>
        <v>0</v>
      </c>
    </row>
    <row r="115" spans="15:50">
      <c r="O115" s="90"/>
      <c r="P115" s="114"/>
      <c r="Q115" s="114"/>
      <c r="R115" s="114"/>
      <c r="S115" s="115"/>
      <c r="T115" s="94"/>
      <c r="U115" s="80"/>
      <c r="V115" s="80"/>
      <c r="W115" s="80"/>
      <c r="X115" s="90"/>
      <c r="Y115" s="94"/>
      <c r="Z115" s="80"/>
      <c r="AA115" s="80"/>
      <c r="AD115" s="45">
        <f t="shared" si="24"/>
        <v>0</v>
      </c>
      <c r="AI115" s="45">
        <f t="shared" si="25"/>
        <v>0</v>
      </c>
      <c r="AN115" s="45">
        <f t="shared" si="26"/>
        <v>0</v>
      </c>
      <c r="AS115" s="45">
        <f t="shared" si="27"/>
        <v>0</v>
      </c>
      <c r="AX115" s="45">
        <f t="shared" si="28"/>
        <v>0</v>
      </c>
    </row>
    <row r="116" spans="15:50">
      <c r="O116" s="90"/>
      <c r="P116" s="114"/>
      <c r="Q116" s="114"/>
      <c r="R116" s="114"/>
      <c r="S116" s="115"/>
      <c r="T116" s="94"/>
      <c r="U116" s="80"/>
      <c r="V116" s="80"/>
      <c r="W116" s="80"/>
      <c r="X116" s="90"/>
      <c r="Y116" s="94"/>
      <c r="Z116" s="80"/>
      <c r="AA116" s="80"/>
      <c r="AD116" s="45">
        <f t="shared" si="24"/>
        <v>0</v>
      </c>
      <c r="AI116" s="45">
        <f t="shared" si="25"/>
        <v>0</v>
      </c>
      <c r="AN116" s="45">
        <f t="shared" si="26"/>
        <v>0</v>
      </c>
      <c r="AS116" s="45">
        <f t="shared" si="27"/>
        <v>0</v>
      </c>
      <c r="AX116" s="45">
        <f t="shared" si="28"/>
        <v>0</v>
      </c>
    </row>
    <row r="117" spans="15:50">
      <c r="O117" s="90"/>
      <c r="P117" s="114"/>
      <c r="Q117" s="114"/>
      <c r="R117" s="114"/>
      <c r="S117" s="115"/>
      <c r="T117" s="94"/>
      <c r="U117" s="80"/>
      <c r="V117" s="80"/>
      <c r="W117" s="80"/>
      <c r="X117" s="90"/>
      <c r="Y117" s="94"/>
      <c r="Z117" s="80"/>
      <c r="AA117" s="80"/>
      <c r="AD117" s="45">
        <f t="shared" si="24"/>
        <v>0</v>
      </c>
      <c r="AI117" s="45">
        <f t="shared" si="25"/>
        <v>0</v>
      </c>
      <c r="AN117" s="45">
        <f t="shared" si="26"/>
        <v>0</v>
      </c>
      <c r="AS117" s="45">
        <f t="shared" si="27"/>
        <v>0</v>
      </c>
      <c r="AX117" s="45">
        <f t="shared" si="28"/>
        <v>0</v>
      </c>
    </row>
    <row r="118" spans="15:50">
      <c r="O118" s="90"/>
      <c r="P118" s="114"/>
      <c r="Q118" s="114"/>
      <c r="R118" s="114"/>
      <c r="S118" s="115"/>
      <c r="T118" s="94"/>
      <c r="U118" s="80"/>
      <c r="V118" s="80"/>
      <c r="W118" s="80"/>
      <c r="X118" s="90"/>
      <c r="Y118" s="94"/>
      <c r="Z118" s="80"/>
      <c r="AA118" s="80"/>
      <c r="AD118" s="45">
        <f t="shared" si="24"/>
        <v>0</v>
      </c>
      <c r="AI118" s="45">
        <f t="shared" si="25"/>
        <v>0</v>
      </c>
      <c r="AN118" s="45">
        <f t="shared" si="26"/>
        <v>0</v>
      </c>
      <c r="AS118" s="45">
        <f t="shared" si="27"/>
        <v>0</v>
      </c>
      <c r="AX118" s="45">
        <f t="shared" si="28"/>
        <v>0</v>
      </c>
    </row>
    <row r="119" spans="15:50">
      <c r="O119" s="90"/>
      <c r="P119" s="114"/>
      <c r="Q119" s="114"/>
      <c r="R119" s="114"/>
      <c r="S119" s="115"/>
      <c r="T119" s="94"/>
      <c r="U119" s="80"/>
      <c r="V119" s="80"/>
      <c r="W119" s="80"/>
      <c r="X119" s="90"/>
      <c r="Y119" s="94"/>
      <c r="Z119" s="80"/>
      <c r="AA119" s="80"/>
      <c r="AD119" s="45">
        <f t="shared" si="24"/>
        <v>0</v>
      </c>
      <c r="AI119" s="45">
        <f t="shared" si="25"/>
        <v>0</v>
      </c>
      <c r="AN119" s="45">
        <f t="shared" si="26"/>
        <v>0</v>
      </c>
      <c r="AS119" s="45">
        <f t="shared" si="27"/>
        <v>0</v>
      </c>
      <c r="AX119" s="45">
        <f t="shared" si="28"/>
        <v>0</v>
      </c>
    </row>
    <row r="120" spans="15:50">
      <c r="O120" s="90"/>
      <c r="P120" s="122"/>
      <c r="Q120" s="122"/>
      <c r="R120" s="122"/>
      <c r="S120" s="123"/>
      <c r="T120" s="94"/>
      <c r="U120" s="80"/>
      <c r="V120" s="80"/>
      <c r="W120" s="80"/>
      <c r="X120" s="90"/>
      <c r="Y120" s="94"/>
      <c r="Z120" s="80"/>
      <c r="AA120" s="80"/>
      <c r="AD120" s="45">
        <f t="shared" si="24"/>
        <v>0</v>
      </c>
      <c r="AI120" s="45">
        <f t="shared" si="25"/>
        <v>0</v>
      </c>
      <c r="AN120" s="45">
        <f t="shared" si="26"/>
        <v>0</v>
      </c>
      <c r="AS120" s="45">
        <f t="shared" si="27"/>
        <v>0</v>
      </c>
      <c r="AX120" s="45">
        <f t="shared" si="28"/>
        <v>0</v>
      </c>
    </row>
    <row r="121" spans="15:50">
      <c r="O121" s="90"/>
      <c r="P121" s="114"/>
      <c r="Q121" s="114"/>
      <c r="R121" s="114"/>
      <c r="S121" s="115"/>
      <c r="T121" s="94"/>
      <c r="U121" s="80"/>
      <c r="V121" s="80"/>
      <c r="W121" s="80"/>
      <c r="X121" s="90"/>
      <c r="Y121" s="94"/>
      <c r="Z121" s="80"/>
      <c r="AA121" s="80"/>
      <c r="AD121" s="45">
        <f t="shared" si="24"/>
        <v>0</v>
      </c>
      <c r="AI121" s="45">
        <f t="shared" si="25"/>
        <v>0</v>
      </c>
      <c r="AN121" s="45">
        <f t="shared" si="26"/>
        <v>0</v>
      </c>
      <c r="AS121" s="45">
        <f t="shared" si="27"/>
        <v>0</v>
      </c>
      <c r="AX121" s="45">
        <f t="shared" si="28"/>
        <v>0</v>
      </c>
    </row>
    <row r="122" spans="15:50">
      <c r="O122" s="90"/>
      <c r="P122" s="114"/>
      <c r="Q122" s="114"/>
      <c r="R122" s="114"/>
      <c r="S122" s="115"/>
      <c r="T122" s="94"/>
      <c r="U122" s="80"/>
      <c r="V122" s="80"/>
      <c r="W122" s="80"/>
      <c r="X122" s="90"/>
      <c r="Y122" s="94"/>
      <c r="Z122" s="80"/>
      <c r="AA122" s="80"/>
      <c r="AD122" s="45">
        <f t="shared" si="24"/>
        <v>0</v>
      </c>
      <c r="AI122" s="45">
        <f t="shared" si="25"/>
        <v>0</v>
      </c>
      <c r="AN122" s="45">
        <f t="shared" si="26"/>
        <v>0</v>
      </c>
      <c r="AS122" s="45">
        <f t="shared" si="27"/>
        <v>0</v>
      </c>
      <c r="AX122" s="45">
        <f t="shared" si="28"/>
        <v>0</v>
      </c>
    </row>
    <row r="123" spans="15:50">
      <c r="O123" s="90"/>
      <c r="P123" s="114"/>
      <c r="Q123" s="114"/>
      <c r="R123" s="114"/>
      <c r="S123" s="115"/>
      <c r="T123" s="94"/>
      <c r="U123" s="80"/>
      <c r="V123" s="80"/>
      <c r="W123" s="80"/>
      <c r="X123" s="90"/>
      <c r="Y123" s="94"/>
      <c r="Z123" s="80"/>
      <c r="AA123" s="80"/>
      <c r="AD123" s="45">
        <f t="shared" si="24"/>
        <v>0</v>
      </c>
      <c r="AI123" s="45">
        <f t="shared" si="25"/>
        <v>0</v>
      </c>
      <c r="AN123" s="45">
        <f t="shared" si="26"/>
        <v>0</v>
      </c>
      <c r="AS123" s="45">
        <f t="shared" si="27"/>
        <v>0</v>
      </c>
      <c r="AX123" s="45">
        <f t="shared" si="28"/>
        <v>0</v>
      </c>
    </row>
    <row r="124" spans="15:50">
      <c r="O124" s="90"/>
      <c r="P124" s="114"/>
      <c r="Q124" s="114"/>
      <c r="R124" s="114"/>
      <c r="S124" s="115"/>
      <c r="T124" s="94"/>
      <c r="U124" s="80"/>
      <c r="V124" s="80"/>
      <c r="W124" s="80"/>
      <c r="X124" s="90"/>
      <c r="Y124" s="94"/>
      <c r="Z124" s="80"/>
      <c r="AA124" s="80"/>
      <c r="AD124" s="45">
        <f t="shared" si="24"/>
        <v>0</v>
      </c>
      <c r="AI124" s="45">
        <f t="shared" si="25"/>
        <v>0</v>
      </c>
      <c r="AN124" s="45">
        <f t="shared" si="26"/>
        <v>0</v>
      </c>
      <c r="AS124" s="45">
        <f t="shared" si="27"/>
        <v>0</v>
      </c>
      <c r="AX124" s="45">
        <f t="shared" si="28"/>
        <v>0</v>
      </c>
    </row>
    <row r="125" spans="15:50">
      <c r="O125" s="90"/>
      <c r="P125" s="114"/>
      <c r="Q125" s="114"/>
      <c r="R125" s="114"/>
      <c r="S125" s="115"/>
      <c r="T125" s="94"/>
      <c r="U125" s="80"/>
      <c r="V125" s="80"/>
      <c r="W125" s="80"/>
      <c r="X125" s="90"/>
      <c r="Y125" s="90"/>
      <c r="Z125" s="80"/>
      <c r="AA125" s="80"/>
    </row>
    <row r="126" spans="15:50">
      <c r="O126" s="90"/>
      <c r="P126" s="114"/>
      <c r="Q126" s="114"/>
      <c r="R126" s="114"/>
      <c r="S126" s="115"/>
      <c r="T126" s="94"/>
      <c r="U126" s="80"/>
      <c r="V126" s="80"/>
      <c r="W126" s="80"/>
      <c r="X126" s="90"/>
      <c r="Y126" s="90"/>
      <c r="Z126" s="80"/>
      <c r="AA126" s="80"/>
    </row>
    <row r="127" spans="15:50">
      <c r="O127" s="90"/>
      <c r="P127" s="114"/>
      <c r="Q127" s="114"/>
      <c r="R127" s="114"/>
      <c r="S127" s="115"/>
      <c r="T127" s="94"/>
      <c r="U127" s="80"/>
      <c r="V127" s="80"/>
      <c r="W127" s="80"/>
      <c r="X127" s="90"/>
      <c r="Y127" s="90"/>
      <c r="Z127" s="80"/>
      <c r="AA127" s="80"/>
    </row>
    <row r="128" spans="15:50">
      <c r="O128" s="90"/>
      <c r="P128" s="114"/>
      <c r="Q128" s="114"/>
      <c r="R128" s="114"/>
      <c r="S128" s="115"/>
      <c r="T128" s="94"/>
      <c r="U128" s="80"/>
      <c r="V128" s="80"/>
      <c r="W128" s="80"/>
      <c r="X128" s="90"/>
      <c r="Y128" s="90"/>
      <c r="Z128" s="80"/>
      <c r="AA128" s="80"/>
    </row>
    <row r="129" spans="15:27">
      <c r="O129" s="90"/>
      <c r="P129" s="114"/>
      <c r="Q129" s="114"/>
      <c r="R129" s="114"/>
      <c r="S129" s="115"/>
      <c r="T129" s="94"/>
      <c r="U129" s="80"/>
      <c r="V129" s="80"/>
      <c r="W129" s="80"/>
      <c r="X129" s="90"/>
      <c r="Y129" s="90"/>
      <c r="Z129" s="80"/>
      <c r="AA129" s="80"/>
    </row>
    <row r="130" spans="15:27">
      <c r="O130" s="90"/>
      <c r="P130" s="114"/>
      <c r="Q130" s="114"/>
      <c r="R130" s="114"/>
      <c r="S130" s="115"/>
      <c r="T130" s="94"/>
      <c r="U130" s="80"/>
      <c r="V130" s="80"/>
      <c r="W130" s="80"/>
      <c r="X130" s="90"/>
      <c r="Y130" s="90"/>
      <c r="Z130" s="80"/>
      <c r="AA130" s="80"/>
    </row>
    <row r="131" spans="15:27">
      <c r="O131" s="90"/>
      <c r="P131" s="114"/>
      <c r="Q131" s="114"/>
      <c r="R131" s="114"/>
      <c r="S131" s="115"/>
      <c r="T131" s="94"/>
      <c r="U131" s="80"/>
      <c r="V131" s="80"/>
      <c r="W131" s="80"/>
      <c r="X131" s="90"/>
      <c r="Y131" s="90"/>
      <c r="Z131" s="80"/>
      <c r="AA131" s="80"/>
    </row>
    <row r="132" spans="15:27">
      <c r="O132" s="90"/>
      <c r="P132" s="114"/>
      <c r="Q132" s="114"/>
      <c r="R132" s="114"/>
      <c r="S132" s="115"/>
      <c r="T132" s="94"/>
      <c r="U132" s="80"/>
      <c r="V132" s="80"/>
      <c r="W132" s="80"/>
      <c r="X132" s="90"/>
      <c r="Y132" s="90"/>
      <c r="Z132" s="80"/>
      <c r="AA132" s="80"/>
    </row>
    <row r="133" spans="15:27">
      <c r="O133" s="90"/>
      <c r="P133" s="114"/>
      <c r="Q133" s="114"/>
      <c r="R133" s="114"/>
      <c r="S133" s="115"/>
      <c r="T133" s="94"/>
      <c r="U133" s="80"/>
      <c r="V133" s="80"/>
      <c r="W133" s="80"/>
      <c r="X133" s="90"/>
      <c r="Y133" s="90"/>
      <c r="Z133" s="80"/>
      <c r="AA133" s="80"/>
    </row>
    <row r="134" spans="15:27">
      <c r="O134" s="90"/>
      <c r="P134" s="114"/>
      <c r="Q134" s="114"/>
      <c r="R134" s="114"/>
      <c r="S134" s="115"/>
      <c r="T134" s="94"/>
      <c r="U134" s="80"/>
      <c r="V134" s="80"/>
      <c r="W134" s="80"/>
      <c r="X134" s="90"/>
      <c r="Y134" s="90"/>
      <c r="Z134" s="80"/>
      <c r="AA134" s="80"/>
    </row>
    <row r="135" spans="15:27">
      <c r="O135" s="90"/>
      <c r="P135" s="114"/>
      <c r="Q135" s="114"/>
      <c r="R135" s="114"/>
      <c r="S135" s="115"/>
      <c r="T135" s="94"/>
      <c r="U135" s="80"/>
      <c r="V135" s="80"/>
      <c r="W135" s="80"/>
      <c r="X135" s="90"/>
      <c r="Y135" s="90"/>
      <c r="Z135" s="80"/>
      <c r="AA135" s="80"/>
    </row>
    <row r="136" spans="15:27">
      <c r="O136" s="90"/>
      <c r="P136" s="114"/>
      <c r="Q136" s="114"/>
      <c r="R136" s="114"/>
      <c r="S136" s="115"/>
      <c r="T136" s="94"/>
      <c r="U136" s="80"/>
      <c r="V136" s="80"/>
      <c r="W136" s="80"/>
      <c r="X136" s="90"/>
      <c r="Y136" s="90"/>
      <c r="Z136" s="80"/>
      <c r="AA136" s="80"/>
    </row>
    <row r="137" spans="15:27">
      <c r="O137" s="90"/>
      <c r="P137" s="114"/>
      <c r="Q137" s="114"/>
      <c r="R137" s="114"/>
      <c r="S137" s="115"/>
      <c r="T137" s="94"/>
      <c r="U137" s="80"/>
      <c r="V137" s="80"/>
      <c r="W137" s="80"/>
      <c r="X137" s="90"/>
      <c r="Y137" s="90"/>
      <c r="Z137" s="80"/>
      <c r="AA137" s="80"/>
    </row>
    <row r="138" spans="15:27">
      <c r="O138" s="90"/>
      <c r="P138" s="114"/>
      <c r="Q138" s="114"/>
      <c r="R138" s="114"/>
      <c r="S138" s="115"/>
      <c r="T138" s="94"/>
      <c r="U138" s="80"/>
      <c r="V138" s="80"/>
      <c r="W138" s="80"/>
      <c r="X138" s="90"/>
      <c r="Y138" s="90"/>
      <c r="Z138" s="80"/>
      <c r="AA138" s="80"/>
    </row>
    <row r="139" spans="15:27">
      <c r="O139" s="90"/>
      <c r="P139" s="114"/>
      <c r="Q139" s="114"/>
      <c r="R139" s="114"/>
      <c r="S139" s="115"/>
      <c r="T139" s="94"/>
      <c r="U139" s="80"/>
      <c r="V139" s="80"/>
      <c r="W139" s="80"/>
      <c r="X139" s="90"/>
      <c r="Y139" s="90"/>
      <c r="Z139" s="80"/>
      <c r="AA139" s="80"/>
    </row>
    <row r="140" spans="15:27">
      <c r="O140" s="90"/>
      <c r="P140" s="114"/>
      <c r="Q140" s="114"/>
      <c r="R140" s="114"/>
      <c r="S140" s="115"/>
      <c r="T140" s="94"/>
      <c r="U140" s="80"/>
      <c r="V140" s="80"/>
      <c r="W140" s="80"/>
      <c r="X140" s="90"/>
      <c r="Y140" s="90"/>
      <c r="Z140" s="80"/>
      <c r="AA140" s="80"/>
    </row>
    <row r="141" spans="15:27">
      <c r="O141" s="90"/>
      <c r="P141" s="114"/>
      <c r="Q141" s="114"/>
      <c r="R141" s="114"/>
      <c r="S141" s="115"/>
      <c r="T141" s="94"/>
      <c r="U141" s="80"/>
      <c r="V141" s="80"/>
      <c r="W141" s="80"/>
      <c r="X141" s="90"/>
      <c r="Y141" s="90"/>
      <c r="Z141" s="80"/>
      <c r="AA141" s="80"/>
    </row>
    <row r="142" spans="15:27">
      <c r="O142" s="90"/>
      <c r="P142" s="114"/>
      <c r="Q142" s="114"/>
      <c r="R142" s="114"/>
      <c r="S142" s="115"/>
      <c r="T142" s="94"/>
      <c r="U142" s="80"/>
      <c r="V142" s="80"/>
      <c r="W142" s="80"/>
      <c r="X142" s="90"/>
      <c r="Y142" s="90"/>
      <c r="Z142" s="80"/>
      <c r="AA142" s="80"/>
    </row>
    <row r="143" spans="15:27">
      <c r="O143" s="90"/>
      <c r="P143" s="114"/>
      <c r="Q143" s="114"/>
      <c r="R143" s="114"/>
      <c r="S143" s="115"/>
      <c r="T143" s="94"/>
      <c r="U143" s="80"/>
      <c r="V143" s="80"/>
      <c r="W143" s="80"/>
      <c r="X143" s="90"/>
      <c r="Y143" s="90"/>
      <c r="Z143" s="80"/>
      <c r="AA143" s="80"/>
    </row>
    <row r="144" spans="15:27">
      <c r="O144" s="90"/>
      <c r="P144" s="114"/>
      <c r="Q144" s="114"/>
      <c r="R144" s="114"/>
      <c r="S144" s="115"/>
      <c r="T144" s="94"/>
      <c r="U144" s="80"/>
      <c r="V144" s="80"/>
      <c r="W144" s="80"/>
      <c r="X144" s="90"/>
      <c r="Y144" s="90"/>
      <c r="Z144" s="80"/>
      <c r="AA144" s="80"/>
    </row>
    <row r="145" spans="15:27">
      <c r="O145" s="90"/>
      <c r="P145" s="114"/>
      <c r="Q145" s="114"/>
      <c r="R145" s="114"/>
      <c r="S145" s="115"/>
      <c r="T145" s="94"/>
      <c r="U145" s="80"/>
      <c r="V145" s="80"/>
      <c r="W145" s="80"/>
      <c r="X145" s="90"/>
      <c r="Y145" s="90"/>
      <c r="Z145" s="80"/>
      <c r="AA145" s="80"/>
    </row>
    <row r="146" spans="15:27">
      <c r="O146" s="90"/>
      <c r="P146" s="114"/>
      <c r="Q146" s="114"/>
      <c r="R146" s="114"/>
      <c r="S146" s="115"/>
      <c r="T146" s="94"/>
      <c r="U146" s="80"/>
      <c r="V146" s="80"/>
      <c r="W146" s="80"/>
      <c r="X146" s="90"/>
      <c r="Y146" s="90"/>
      <c r="Z146" s="80"/>
      <c r="AA146" s="80"/>
    </row>
    <row r="147" spans="15:27">
      <c r="O147" s="90"/>
      <c r="P147" s="114"/>
      <c r="Q147" s="114"/>
      <c r="R147" s="114"/>
      <c r="S147" s="115"/>
      <c r="T147" s="94"/>
      <c r="U147" s="80"/>
      <c r="V147" s="80"/>
      <c r="W147" s="80"/>
      <c r="X147" s="90"/>
      <c r="Y147" s="90"/>
      <c r="Z147" s="80"/>
      <c r="AA147" s="80"/>
    </row>
    <row r="148" spans="15:27">
      <c r="O148" s="90"/>
      <c r="P148" s="114"/>
      <c r="Q148" s="114"/>
      <c r="R148" s="114"/>
      <c r="S148" s="115"/>
      <c r="T148" s="94"/>
      <c r="U148" s="80"/>
      <c r="V148" s="80"/>
      <c r="W148" s="80"/>
      <c r="X148" s="90"/>
      <c r="Y148" s="90"/>
      <c r="Z148" s="80"/>
      <c r="AA148" s="80"/>
    </row>
    <row r="149" spans="15:27">
      <c r="O149" s="90"/>
      <c r="P149" s="114"/>
      <c r="Q149" s="114"/>
      <c r="R149" s="114"/>
      <c r="S149" s="115"/>
      <c r="T149" s="94"/>
      <c r="U149" s="80"/>
      <c r="V149" s="80"/>
      <c r="W149" s="80"/>
      <c r="X149" s="90"/>
      <c r="Y149" s="90"/>
      <c r="Z149" s="80"/>
      <c r="AA149" s="80"/>
    </row>
    <row r="150" spans="15:27">
      <c r="O150" s="90"/>
      <c r="P150" s="114"/>
      <c r="Q150" s="114"/>
      <c r="R150" s="114"/>
      <c r="S150" s="115"/>
      <c r="T150" s="94"/>
      <c r="U150" s="80"/>
      <c r="V150" s="80"/>
      <c r="W150" s="80"/>
      <c r="X150" s="90"/>
      <c r="Y150" s="90"/>
      <c r="Z150" s="80"/>
      <c r="AA150" s="80"/>
    </row>
    <row r="151" spans="15:27">
      <c r="O151" s="90"/>
      <c r="P151" s="114"/>
      <c r="Q151" s="114"/>
      <c r="R151" s="114"/>
      <c r="S151" s="115"/>
      <c r="T151" s="94"/>
      <c r="U151" s="80"/>
      <c r="V151" s="80"/>
      <c r="W151" s="80"/>
      <c r="X151" s="90"/>
      <c r="Y151" s="90"/>
      <c r="Z151" s="80"/>
      <c r="AA151" s="80"/>
    </row>
    <row r="152" spans="15:27">
      <c r="O152" s="90"/>
      <c r="P152" s="114"/>
      <c r="Q152" s="114"/>
      <c r="R152" s="114"/>
      <c r="S152" s="115"/>
      <c r="T152" s="94"/>
      <c r="U152" s="80"/>
      <c r="V152" s="80"/>
      <c r="W152" s="80"/>
      <c r="X152" s="90"/>
      <c r="Y152" s="90"/>
      <c r="Z152" s="80"/>
      <c r="AA152" s="80"/>
    </row>
    <row r="153" spans="15:27">
      <c r="O153" s="90"/>
      <c r="P153" s="114"/>
      <c r="Q153" s="114"/>
      <c r="R153" s="114"/>
      <c r="S153" s="115"/>
      <c r="T153" s="94"/>
      <c r="U153" s="80"/>
      <c r="V153" s="80"/>
      <c r="W153" s="80"/>
      <c r="X153" s="90"/>
      <c r="Y153" s="90"/>
      <c r="Z153" s="80"/>
      <c r="AA153" s="80"/>
    </row>
    <row r="154" spans="15:27">
      <c r="O154" s="90"/>
      <c r="P154" s="114"/>
      <c r="Q154" s="114"/>
      <c r="R154" s="114"/>
      <c r="S154" s="115"/>
      <c r="T154" s="94"/>
      <c r="U154" s="80"/>
      <c r="V154" s="80"/>
      <c r="W154" s="80"/>
      <c r="X154" s="90"/>
      <c r="Y154" s="90"/>
      <c r="Z154" s="80"/>
      <c r="AA154" s="80"/>
    </row>
    <row r="155" spans="15:27">
      <c r="O155" s="90"/>
      <c r="P155" s="114"/>
      <c r="Q155" s="114"/>
      <c r="R155" s="114"/>
      <c r="S155" s="115"/>
      <c r="T155" s="94"/>
      <c r="U155" s="80"/>
      <c r="V155" s="80"/>
      <c r="W155" s="80"/>
      <c r="X155" s="90"/>
      <c r="Y155" s="90"/>
      <c r="Z155" s="80"/>
      <c r="AA155" s="80"/>
    </row>
    <row r="156" spans="15:27">
      <c r="O156" s="90"/>
      <c r="P156" s="114"/>
      <c r="Q156" s="114"/>
      <c r="R156" s="114"/>
      <c r="S156" s="115"/>
      <c r="T156" s="94"/>
      <c r="U156" s="80"/>
      <c r="V156" s="80"/>
      <c r="W156" s="80"/>
      <c r="X156" s="90"/>
      <c r="Y156" s="90"/>
      <c r="Z156" s="80"/>
      <c r="AA156" s="80"/>
    </row>
    <row r="157" spans="15:27">
      <c r="O157" s="90"/>
      <c r="P157" s="114"/>
      <c r="Q157" s="114"/>
      <c r="R157" s="114"/>
      <c r="S157" s="115"/>
      <c r="T157" s="94"/>
      <c r="U157" s="80"/>
      <c r="V157" s="80"/>
      <c r="W157" s="80"/>
      <c r="X157" s="90"/>
      <c r="Y157" s="90"/>
      <c r="Z157" s="80"/>
      <c r="AA157" s="80"/>
    </row>
    <row r="158" spans="15:27">
      <c r="O158" s="90"/>
      <c r="P158" s="114"/>
      <c r="Q158" s="114"/>
      <c r="R158" s="114"/>
      <c r="S158" s="115"/>
      <c r="T158" s="94"/>
      <c r="U158" s="80"/>
      <c r="V158" s="80"/>
      <c r="W158" s="80"/>
      <c r="X158" s="90"/>
      <c r="Y158" s="90"/>
      <c r="Z158" s="80"/>
      <c r="AA158" s="80"/>
    </row>
    <row r="159" spans="15:27">
      <c r="O159" s="90"/>
      <c r="P159" s="114"/>
      <c r="Q159" s="114"/>
      <c r="R159" s="114"/>
      <c r="S159" s="115"/>
      <c r="T159" s="94"/>
      <c r="U159" s="80"/>
      <c r="V159" s="80"/>
      <c r="W159" s="80"/>
      <c r="X159" s="90"/>
      <c r="Y159" s="90"/>
      <c r="Z159" s="80"/>
      <c r="AA159" s="80"/>
    </row>
    <row r="160" spans="15:27">
      <c r="O160" s="90"/>
      <c r="P160" s="114"/>
      <c r="Q160" s="114"/>
      <c r="R160" s="114"/>
      <c r="S160" s="115"/>
      <c r="T160" s="94"/>
      <c r="U160" s="80"/>
      <c r="V160" s="80"/>
      <c r="W160" s="80"/>
      <c r="X160" s="90"/>
      <c r="Y160" s="90"/>
      <c r="Z160" s="80"/>
      <c r="AA160" s="80"/>
    </row>
    <row r="161" spans="15:27">
      <c r="O161" s="90"/>
      <c r="P161" s="114"/>
      <c r="Q161" s="114"/>
      <c r="R161" s="114"/>
      <c r="S161" s="115"/>
      <c r="T161" s="94"/>
      <c r="U161" s="80"/>
      <c r="V161" s="80"/>
      <c r="W161" s="80"/>
      <c r="X161" s="90"/>
      <c r="Y161" s="90"/>
      <c r="Z161" s="80"/>
      <c r="AA161" s="80"/>
    </row>
    <row r="162" spans="15:27">
      <c r="O162" s="90"/>
      <c r="P162" s="114"/>
      <c r="Q162" s="114"/>
      <c r="R162" s="114"/>
      <c r="S162" s="115"/>
      <c r="T162" s="94"/>
      <c r="U162" s="80"/>
      <c r="V162" s="80"/>
      <c r="W162" s="80"/>
      <c r="X162" s="90"/>
      <c r="Y162" s="90"/>
      <c r="Z162" s="80"/>
      <c r="AA162" s="80"/>
    </row>
    <row r="163" spans="15:27">
      <c r="O163" s="90"/>
      <c r="P163" s="114"/>
      <c r="Q163" s="114"/>
      <c r="R163" s="114"/>
      <c r="S163" s="115"/>
      <c r="T163" s="94"/>
      <c r="U163" s="80"/>
      <c r="V163" s="80"/>
      <c r="W163" s="80"/>
      <c r="X163" s="90"/>
      <c r="Y163" s="90"/>
      <c r="Z163" s="80"/>
      <c r="AA163" s="80"/>
    </row>
    <row r="164" spans="15:27">
      <c r="O164" s="90"/>
      <c r="P164" s="114"/>
      <c r="Q164" s="114"/>
      <c r="R164" s="114"/>
      <c r="S164" s="115"/>
      <c r="T164" s="94"/>
      <c r="U164" s="80"/>
      <c r="V164" s="80"/>
      <c r="W164" s="80"/>
      <c r="X164" s="90"/>
      <c r="Y164" s="90"/>
      <c r="Z164" s="80"/>
      <c r="AA164" s="80"/>
    </row>
    <row r="165" spans="15:27">
      <c r="O165" s="90"/>
      <c r="P165" s="114"/>
      <c r="Q165" s="114"/>
      <c r="R165" s="114"/>
      <c r="S165" s="115"/>
      <c r="T165" s="94"/>
      <c r="U165" s="80"/>
      <c r="V165" s="80"/>
      <c r="W165" s="80"/>
      <c r="X165" s="90"/>
      <c r="Y165" s="90"/>
      <c r="Z165" s="80"/>
      <c r="AA165" s="80"/>
    </row>
    <row r="166" spans="15:27">
      <c r="O166" s="90"/>
      <c r="P166" s="114"/>
      <c r="Q166" s="114"/>
      <c r="R166" s="114"/>
      <c r="S166" s="115"/>
      <c r="T166" s="94"/>
      <c r="U166" s="80"/>
      <c r="V166" s="80"/>
      <c r="W166" s="80"/>
      <c r="X166" s="90"/>
      <c r="Y166" s="90"/>
      <c r="Z166" s="80"/>
      <c r="AA166" s="80"/>
    </row>
    <row r="167" spans="15:27">
      <c r="O167" s="90"/>
      <c r="P167" s="114"/>
      <c r="Q167" s="114"/>
      <c r="R167" s="114"/>
      <c r="S167" s="115"/>
      <c r="T167" s="94"/>
      <c r="U167" s="80"/>
      <c r="V167" s="80"/>
      <c r="W167" s="80"/>
      <c r="X167" s="90"/>
      <c r="Y167" s="90"/>
      <c r="Z167" s="80"/>
      <c r="AA167" s="80"/>
    </row>
    <row r="168" spans="15:27">
      <c r="O168" s="90"/>
      <c r="P168" s="114"/>
      <c r="Q168" s="114"/>
      <c r="R168" s="114"/>
      <c r="S168" s="115"/>
      <c r="T168" s="94"/>
      <c r="U168" s="80"/>
      <c r="V168" s="80"/>
      <c r="W168" s="80"/>
      <c r="X168" s="90"/>
      <c r="Y168" s="90"/>
      <c r="Z168" s="80"/>
      <c r="AA168" s="80"/>
    </row>
    <row r="169" spans="15:27">
      <c r="O169" s="90"/>
      <c r="P169" s="114"/>
      <c r="Q169" s="114"/>
      <c r="R169" s="114"/>
      <c r="S169" s="115"/>
      <c r="T169" s="94"/>
      <c r="U169" s="80"/>
      <c r="V169" s="80"/>
      <c r="W169" s="80"/>
      <c r="X169" s="90"/>
      <c r="Y169" s="90"/>
      <c r="Z169" s="80"/>
      <c r="AA169" s="80"/>
    </row>
    <row r="170" spans="15:27">
      <c r="O170" s="90"/>
      <c r="P170" s="114"/>
      <c r="Q170" s="114"/>
      <c r="R170" s="114"/>
      <c r="S170" s="115"/>
      <c r="T170" s="94"/>
      <c r="U170" s="80"/>
      <c r="V170" s="80"/>
      <c r="W170" s="80"/>
      <c r="X170" s="90"/>
      <c r="Y170" s="90"/>
      <c r="Z170" s="80"/>
      <c r="AA170" s="80"/>
    </row>
    <row r="171" spans="15:27">
      <c r="O171" s="90"/>
      <c r="P171" s="114"/>
      <c r="Q171" s="114"/>
      <c r="R171" s="114"/>
      <c r="S171" s="115"/>
      <c r="T171" s="94"/>
      <c r="U171" s="80"/>
      <c r="V171" s="80"/>
      <c r="W171" s="80"/>
      <c r="X171" s="90"/>
      <c r="Y171" s="90"/>
      <c r="Z171" s="80"/>
      <c r="AA171" s="80"/>
    </row>
    <row r="172" spans="15:27">
      <c r="O172" s="90"/>
      <c r="P172" s="114"/>
      <c r="Q172" s="114"/>
      <c r="R172" s="114"/>
      <c r="S172" s="115"/>
      <c r="T172" s="94"/>
      <c r="U172" s="80"/>
      <c r="V172" s="80"/>
      <c r="W172" s="80"/>
      <c r="X172" s="90"/>
      <c r="Y172" s="90"/>
      <c r="Z172" s="80"/>
      <c r="AA172" s="80"/>
    </row>
    <row r="173" spans="15:27">
      <c r="O173" s="90"/>
      <c r="P173" s="114"/>
      <c r="Q173" s="114"/>
      <c r="R173" s="114"/>
      <c r="S173" s="115"/>
      <c r="T173" s="94"/>
      <c r="U173" s="80"/>
      <c r="V173" s="80"/>
      <c r="W173" s="80"/>
      <c r="X173" s="90"/>
      <c r="Y173" s="90"/>
      <c r="Z173" s="80"/>
      <c r="AA173" s="80"/>
    </row>
    <row r="174" spans="15:27">
      <c r="O174" s="90"/>
      <c r="P174" s="114"/>
      <c r="Q174" s="114"/>
      <c r="R174" s="114"/>
      <c r="S174" s="115"/>
      <c r="T174" s="94"/>
      <c r="U174" s="80"/>
      <c r="V174" s="80"/>
      <c r="W174" s="80"/>
      <c r="X174" s="90"/>
      <c r="Y174" s="90"/>
      <c r="Z174" s="80"/>
      <c r="AA174" s="80"/>
    </row>
    <row r="175" spans="15:27">
      <c r="O175" s="90"/>
      <c r="P175" s="114"/>
      <c r="Q175" s="114"/>
      <c r="R175" s="114"/>
      <c r="S175" s="115"/>
      <c r="T175" s="94"/>
      <c r="U175" s="80"/>
      <c r="V175" s="80"/>
      <c r="W175" s="80"/>
      <c r="X175" s="90"/>
      <c r="Y175" s="90"/>
      <c r="Z175" s="80"/>
      <c r="AA175" s="80"/>
    </row>
    <row r="176" spans="15:27">
      <c r="O176" s="90"/>
      <c r="P176" s="114"/>
      <c r="Q176" s="114"/>
      <c r="R176" s="114"/>
      <c r="S176" s="115"/>
      <c r="T176" s="94"/>
      <c r="U176" s="80"/>
      <c r="V176" s="80"/>
      <c r="W176" s="80"/>
      <c r="X176" s="90"/>
      <c r="Y176" s="90"/>
      <c r="Z176" s="80"/>
      <c r="AA176" s="80"/>
    </row>
    <row r="177" spans="15:27">
      <c r="O177" s="90"/>
      <c r="P177" s="114"/>
      <c r="Q177" s="114"/>
      <c r="R177" s="114"/>
      <c r="S177" s="115"/>
      <c r="T177" s="94"/>
      <c r="U177" s="80"/>
      <c r="V177" s="80"/>
      <c r="W177" s="80"/>
      <c r="X177" s="90"/>
      <c r="Y177" s="90"/>
      <c r="Z177" s="80"/>
      <c r="AA177" s="80"/>
    </row>
    <row r="178" spans="15:27">
      <c r="O178" s="90"/>
      <c r="P178" s="114"/>
      <c r="Q178" s="114"/>
      <c r="R178" s="114"/>
      <c r="S178" s="115"/>
      <c r="T178" s="94"/>
      <c r="U178" s="80"/>
      <c r="V178" s="80"/>
      <c r="W178" s="80"/>
      <c r="X178" s="90"/>
      <c r="Y178" s="90"/>
      <c r="Z178" s="80"/>
      <c r="AA178" s="80"/>
    </row>
    <row r="179" spans="15:27">
      <c r="O179" s="90"/>
      <c r="P179" s="114"/>
      <c r="Q179" s="114"/>
      <c r="R179" s="114"/>
      <c r="S179" s="115"/>
      <c r="T179" s="94"/>
      <c r="U179" s="80"/>
      <c r="V179" s="80"/>
      <c r="W179" s="80"/>
      <c r="X179" s="90"/>
      <c r="Y179" s="90"/>
      <c r="Z179" s="80"/>
      <c r="AA179" s="80"/>
    </row>
    <row r="180" spans="15:27">
      <c r="O180" s="90"/>
      <c r="P180" s="114"/>
      <c r="Q180" s="114"/>
      <c r="R180" s="114"/>
      <c r="S180" s="115"/>
      <c r="T180" s="94"/>
      <c r="U180" s="80"/>
      <c r="V180" s="80"/>
      <c r="W180" s="80"/>
      <c r="X180" s="90"/>
      <c r="Y180" s="90"/>
      <c r="Z180" s="80"/>
      <c r="AA180" s="80"/>
    </row>
    <row r="181" spans="15:27">
      <c r="O181" s="90"/>
      <c r="P181" s="114"/>
      <c r="Q181" s="114"/>
      <c r="R181" s="114"/>
      <c r="S181" s="115"/>
      <c r="T181" s="94"/>
      <c r="U181" s="80"/>
      <c r="V181" s="80"/>
      <c r="W181" s="80"/>
      <c r="X181" s="90"/>
      <c r="Y181" s="90"/>
      <c r="Z181" s="80"/>
      <c r="AA181" s="80"/>
    </row>
    <row r="182" spans="15:27">
      <c r="O182" s="90"/>
      <c r="P182" s="114"/>
      <c r="Q182" s="114"/>
      <c r="R182" s="114"/>
      <c r="S182" s="115"/>
      <c r="T182" s="94"/>
      <c r="U182" s="80"/>
      <c r="V182" s="80"/>
      <c r="W182" s="80"/>
      <c r="X182" s="90"/>
      <c r="Y182" s="90"/>
      <c r="Z182" s="80"/>
      <c r="AA182" s="80"/>
    </row>
    <row r="183" spans="15:27">
      <c r="O183" s="90"/>
      <c r="P183" s="114"/>
      <c r="Q183" s="114"/>
      <c r="R183" s="114"/>
      <c r="S183" s="115"/>
      <c r="T183" s="94"/>
      <c r="U183" s="80"/>
      <c r="V183" s="80"/>
      <c r="W183" s="80"/>
      <c r="X183" s="90"/>
      <c r="Y183" s="90"/>
      <c r="Z183" s="80"/>
      <c r="AA183" s="80"/>
    </row>
    <row r="184" spans="15:27">
      <c r="O184" s="90"/>
      <c r="P184" s="114"/>
      <c r="Q184" s="114"/>
      <c r="R184" s="114"/>
      <c r="S184" s="115"/>
      <c r="T184" s="94"/>
      <c r="U184" s="80"/>
      <c r="V184" s="80"/>
      <c r="W184" s="80"/>
      <c r="X184" s="90"/>
      <c r="Y184" s="90"/>
      <c r="Z184" s="80"/>
      <c r="AA184" s="80"/>
    </row>
    <row r="185" spans="15:27">
      <c r="O185" s="90"/>
      <c r="P185" s="114"/>
      <c r="Q185" s="114"/>
      <c r="R185" s="114"/>
      <c r="S185" s="115"/>
      <c r="T185" s="94"/>
      <c r="U185" s="80"/>
      <c r="V185" s="80"/>
      <c r="W185" s="80"/>
      <c r="X185" s="90"/>
      <c r="Y185" s="90"/>
      <c r="Z185" s="80"/>
      <c r="AA185" s="80"/>
    </row>
    <row r="186" spans="15:27">
      <c r="O186" s="90"/>
      <c r="P186" s="114"/>
      <c r="Q186" s="114"/>
      <c r="R186" s="114"/>
      <c r="S186" s="115"/>
      <c r="T186" s="94"/>
      <c r="U186" s="80"/>
      <c r="V186" s="80"/>
      <c r="W186" s="80"/>
      <c r="X186" s="90"/>
      <c r="Y186" s="90"/>
      <c r="Z186" s="80"/>
      <c r="AA186" s="80"/>
    </row>
    <row r="187" spans="15:27">
      <c r="O187" s="90"/>
      <c r="P187" s="114"/>
      <c r="Q187" s="114"/>
      <c r="R187" s="114"/>
      <c r="S187" s="115"/>
      <c r="T187" s="94"/>
      <c r="U187" s="80"/>
      <c r="V187" s="80"/>
      <c r="W187" s="80"/>
      <c r="X187" s="90"/>
      <c r="Y187" s="90"/>
      <c r="Z187" s="80"/>
      <c r="AA187" s="80"/>
    </row>
    <row r="188" spans="15:27">
      <c r="O188" s="90"/>
      <c r="P188" s="114"/>
      <c r="Q188" s="114"/>
      <c r="R188" s="114"/>
      <c r="S188" s="115"/>
      <c r="T188" s="94"/>
      <c r="U188" s="80"/>
      <c r="V188" s="80"/>
      <c r="W188" s="80"/>
      <c r="X188" s="90"/>
      <c r="Y188" s="90"/>
      <c r="Z188" s="80"/>
      <c r="AA188" s="80"/>
    </row>
    <row r="189" spans="15:27">
      <c r="O189" s="90"/>
      <c r="P189" s="114"/>
      <c r="Q189" s="114"/>
      <c r="R189" s="114"/>
      <c r="S189" s="115"/>
      <c r="T189" s="94"/>
      <c r="U189" s="80"/>
      <c r="V189" s="80"/>
      <c r="W189" s="80"/>
      <c r="X189" s="90"/>
      <c r="Y189" s="90"/>
      <c r="Z189" s="80"/>
      <c r="AA189" s="80"/>
    </row>
    <row r="190" spans="15:27">
      <c r="O190" s="90"/>
      <c r="P190" s="114"/>
      <c r="Q190" s="114"/>
      <c r="R190" s="114"/>
      <c r="S190" s="115"/>
      <c r="T190" s="94"/>
      <c r="U190" s="80"/>
      <c r="V190" s="80"/>
      <c r="W190" s="80"/>
      <c r="X190" s="90"/>
      <c r="Y190" s="90"/>
      <c r="Z190" s="80"/>
      <c r="AA190" s="80"/>
    </row>
    <row r="191" spans="15:27">
      <c r="O191" s="90"/>
      <c r="P191" s="114"/>
      <c r="Q191" s="114"/>
      <c r="R191" s="114"/>
      <c r="S191" s="115"/>
      <c r="T191" s="94"/>
      <c r="U191" s="80"/>
      <c r="V191" s="80"/>
      <c r="W191" s="80"/>
      <c r="X191" s="90"/>
      <c r="Y191" s="90"/>
      <c r="Z191" s="80"/>
      <c r="AA191" s="80"/>
    </row>
    <row r="192" spans="15:27">
      <c r="O192" s="90"/>
      <c r="P192" s="114"/>
      <c r="Q192" s="114"/>
      <c r="R192" s="114"/>
      <c r="S192" s="115"/>
      <c r="T192" s="94"/>
      <c r="U192" s="80"/>
      <c r="V192" s="80"/>
      <c r="W192" s="80"/>
      <c r="X192" s="90"/>
      <c r="Y192" s="90"/>
      <c r="Z192" s="80"/>
      <c r="AA192" s="80"/>
    </row>
    <row r="193" spans="15:27">
      <c r="O193" s="90"/>
      <c r="P193" s="114"/>
      <c r="Q193" s="114"/>
      <c r="R193" s="114"/>
      <c r="S193" s="115"/>
      <c r="T193" s="94"/>
      <c r="U193" s="80"/>
      <c r="V193" s="80"/>
      <c r="W193" s="80"/>
      <c r="X193" s="90"/>
      <c r="Y193" s="90"/>
      <c r="Z193" s="80"/>
      <c r="AA193" s="80"/>
    </row>
    <row r="194" spans="15:27">
      <c r="O194" s="90"/>
      <c r="P194" s="114"/>
      <c r="Q194" s="114"/>
      <c r="R194" s="114"/>
      <c r="S194" s="115"/>
      <c r="T194" s="94"/>
      <c r="U194" s="80"/>
      <c r="V194" s="80"/>
      <c r="W194" s="80"/>
      <c r="X194" s="90"/>
      <c r="Y194" s="90"/>
      <c r="Z194" s="80"/>
      <c r="AA194" s="80"/>
    </row>
    <row r="195" spans="15:27">
      <c r="O195" s="90"/>
      <c r="P195" s="114"/>
      <c r="Q195" s="114"/>
      <c r="R195" s="114"/>
      <c r="S195" s="115"/>
      <c r="T195" s="94"/>
      <c r="U195" s="80"/>
      <c r="V195" s="80"/>
      <c r="W195" s="80"/>
      <c r="X195" s="90"/>
      <c r="Y195" s="90"/>
      <c r="Z195" s="80"/>
      <c r="AA195" s="80"/>
    </row>
    <row r="196" spans="15:27">
      <c r="O196" s="90"/>
      <c r="P196" s="114"/>
      <c r="Q196" s="114"/>
      <c r="R196" s="114"/>
      <c r="S196" s="115"/>
      <c r="T196" s="94"/>
      <c r="U196" s="80"/>
      <c r="V196" s="80"/>
      <c r="W196" s="80"/>
      <c r="X196" s="90"/>
      <c r="Y196" s="90"/>
      <c r="Z196" s="80"/>
      <c r="AA196" s="80"/>
    </row>
    <row r="197" spans="15:27">
      <c r="O197" s="90"/>
      <c r="P197" s="114"/>
      <c r="Q197" s="114"/>
      <c r="R197" s="114"/>
      <c r="S197" s="115"/>
      <c r="T197" s="94"/>
      <c r="U197" s="80"/>
      <c r="V197" s="80"/>
      <c r="W197" s="80"/>
      <c r="X197" s="90"/>
      <c r="Y197" s="90"/>
      <c r="Z197" s="80"/>
      <c r="AA197" s="80"/>
    </row>
    <row r="198" spans="15:27">
      <c r="O198" s="90"/>
      <c r="P198" s="114"/>
      <c r="Q198" s="114"/>
      <c r="R198" s="114"/>
      <c r="S198" s="115"/>
      <c r="T198" s="94"/>
      <c r="U198" s="80"/>
      <c r="V198" s="80"/>
      <c r="W198" s="80"/>
      <c r="X198" s="90"/>
      <c r="Y198" s="90"/>
      <c r="Z198" s="80"/>
      <c r="AA198" s="80"/>
    </row>
    <row r="199" spans="15:27">
      <c r="O199" s="90"/>
      <c r="P199" s="114"/>
      <c r="Q199" s="114"/>
      <c r="R199" s="114"/>
      <c r="S199" s="115"/>
      <c r="T199" s="94"/>
      <c r="U199" s="80"/>
      <c r="V199" s="80"/>
      <c r="W199" s="80"/>
      <c r="X199" s="90"/>
      <c r="Y199" s="90"/>
      <c r="Z199" s="80"/>
      <c r="AA199" s="80"/>
    </row>
    <row r="200" spans="15:27">
      <c r="O200" s="90"/>
      <c r="P200" s="114"/>
      <c r="Q200" s="114"/>
      <c r="R200" s="114"/>
      <c r="S200" s="115"/>
      <c r="T200" s="94"/>
      <c r="U200" s="80"/>
      <c r="V200" s="80"/>
      <c r="W200" s="80"/>
      <c r="X200" s="90"/>
      <c r="Y200" s="90"/>
      <c r="Z200" s="80"/>
      <c r="AA200" s="80"/>
    </row>
    <row r="201" spans="15:27">
      <c r="O201" s="90"/>
      <c r="P201" s="114"/>
      <c r="Q201" s="114"/>
      <c r="R201" s="114"/>
      <c r="S201" s="115"/>
      <c r="T201" s="94"/>
      <c r="U201" s="80"/>
      <c r="V201" s="80"/>
      <c r="W201" s="80"/>
      <c r="X201" s="90"/>
      <c r="Y201" s="90"/>
      <c r="Z201" s="80"/>
      <c r="AA201" s="80"/>
    </row>
    <row r="202" spans="15:27">
      <c r="O202" s="90"/>
      <c r="P202" s="114"/>
      <c r="Q202" s="114"/>
      <c r="R202" s="114"/>
      <c r="S202" s="115"/>
      <c r="T202" s="94"/>
      <c r="U202" s="80"/>
      <c r="V202" s="80"/>
      <c r="W202" s="80"/>
      <c r="X202" s="90"/>
      <c r="Y202" s="90"/>
      <c r="Z202" s="80"/>
      <c r="AA202" s="80"/>
    </row>
    <row r="203" spans="15:27">
      <c r="O203" s="90"/>
      <c r="P203" s="114"/>
      <c r="Q203" s="114"/>
      <c r="R203" s="114"/>
      <c r="S203" s="115"/>
      <c r="T203" s="94"/>
      <c r="U203" s="80"/>
      <c r="V203" s="80"/>
      <c r="W203" s="80"/>
      <c r="X203" s="90"/>
      <c r="Y203" s="90"/>
      <c r="Z203" s="80"/>
      <c r="AA203" s="80"/>
    </row>
    <row r="204" spans="15:27">
      <c r="O204" s="90"/>
      <c r="P204" s="114"/>
      <c r="Q204" s="114"/>
      <c r="R204" s="114"/>
      <c r="S204" s="115"/>
      <c r="T204" s="94"/>
      <c r="U204" s="80"/>
      <c r="V204" s="80"/>
      <c r="W204" s="80"/>
      <c r="X204" s="90"/>
      <c r="Y204" s="90"/>
      <c r="Z204" s="80"/>
      <c r="AA204" s="80"/>
    </row>
    <row r="205" spans="15:27">
      <c r="O205" s="90"/>
      <c r="P205" s="114"/>
      <c r="Q205" s="114"/>
      <c r="R205" s="114"/>
      <c r="S205" s="115"/>
      <c r="T205" s="94"/>
      <c r="U205" s="80"/>
      <c r="V205" s="80"/>
      <c r="W205" s="80"/>
      <c r="X205" s="90"/>
      <c r="Y205" s="90"/>
      <c r="Z205" s="80"/>
      <c r="AA205" s="80"/>
    </row>
    <row r="206" spans="15:27">
      <c r="O206" s="90"/>
      <c r="P206" s="114"/>
      <c r="Q206" s="114"/>
      <c r="R206" s="114"/>
      <c r="S206" s="115"/>
      <c r="T206" s="94"/>
      <c r="U206" s="80"/>
      <c r="V206" s="80"/>
      <c r="W206" s="80"/>
      <c r="X206" s="90"/>
      <c r="Y206" s="90"/>
      <c r="Z206" s="80"/>
      <c r="AA206" s="80"/>
    </row>
    <row r="207" spans="15:27">
      <c r="O207" s="90"/>
      <c r="P207" s="114"/>
      <c r="Q207" s="114"/>
      <c r="R207" s="114"/>
      <c r="S207" s="115"/>
      <c r="T207" s="94"/>
      <c r="U207" s="80"/>
      <c r="V207" s="80"/>
      <c r="W207" s="80"/>
      <c r="X207" s="90"/>
      <c r="Y207" s="90"/>
      <c r="Z207" s="80"/>
      <c r="AA207" s="80"/>
    </row>
    <row r="208" spans="15:27">
      <c r="O208" s="90"/>
      <c r="P208" s="114"/>
      <c r="Q208" s="114"/>
      <c r="R208" s="114"/>
      <c r="S208" s="115"/>
      <c r="T208" s="94"/>
      <c r="U208" s="80"/>
      <c r="V208" s="80"/>
      <c r="W208" s="80"/>
      <c r="X208" s="90"/>
      <c r="Y208" s="90"/>
      <c r="Z208" s="80"/>
      <c r="AA208" s="80"/>
    </row>
    <row r="209" spans="15:27">
      <c r="O209" s="90"/>
      <c r="P209" s="114"/>
      <c r="Q209" s="114"/>
      <c r="R209" s="114"/>
      <c r="S209" s="115"/>
      <c r="T209" s="94"/>
      <c r="U209" s="80"/>
      <c r="V209" s="80"/>
      <c r="W209" s="80"/>
      <c r="X209" s="90"/>
      <c r="Y209" s="90"/>
      <c r="Z209" s="80"/>
      <c r="AA209" s="80"/>
    </row>
    <row r="210" spans="15:27">
      <c r="O210" s="90"/>
      <c r="P210" s="114"/>
      <c r="Q210" s="114"/>
      <c r="R210" s="114"/>
      <c r="S210" s="115"/>
      <c r="T210" s="94"/>
      <c r="U210" s="80"/>
      <c r="V210" s="80"/>
      <c r="W210" s="80"/>
      <c r="X210" s="90"/>
      <c r="Y210" s="90"/>
      <c r="Z210" s="80"/>
      <c r="AA210" s="80"/>
    </row>
    <row r="211" spans="15:27">
      <c r="O211" s="90"/>
      <c r="P211" s="114"/>
      <c r="Q211" s="114"/>
      <c r="R211" s="114"/>
      <c r="S211" s="115"/>
      <c r="T211" s="94"/>
      <c r="U211" s="80"/>
      <c r="V211" s="80"/>
      <c r="W211" s="80"/>
      <c r="X211" s="90"/>
      <c r="Y211" s="90"/>
      <c r="Z211" s="80"/>
      <c r="AA211" s="80"/>
    </row>
    <row r="212" spans="15:27">
      <c r="O212" s="90"/>
      <c r="P212" s="114"/>
      <c r="Q212" s="114"/>
      <c r="R212" s="114"/>
      <c r="S212" s="115"/>
      <c r="T212" s="94"/>
      <c r="U212" s="80"/>
      <c r="V212" s="80"/>
      <c r="W212" s="80"/>
      <c r="X212" s="90"/>
      <c r="Y212" s="90"/>
      <c r="Z212" s="80"/>
      <c r="AA212" s="80"/>
    </row>
    <row r="213" spans="15:27">
      <c r="O213" s="90"/>
      <c r="P213" s="114"/>
      <c r="Q213" s="114"/>
      <c r="R213" s="114"/>
      <c r="S213" s="115"/>
      <c r="T213" s="94"/>
      <c r="U213" s="80"/>
      <c r="V213" s="80"/>
      <c r="W213" s="80"/>
      <c r="X213" s="90"/>
      <c r="Y213" s="90"/>
      <c r="Z213" s="80"/>
      <c r="AA213" s="80"/>
    </row>
    <row r="214" spans="15:27">
      <c r="O214" s="90"/>
      <c r="P214" s="114"/>
      <c r="Q214" s="114"/>
      <c r="R214" s="114"/>
      <c r="S214" s="115"/>
      <c r="T214" s="94"/>
      <c r="U214" s="80"/>
      <c r="V214" s="80"/>
      <c r="W214" s="80"/>
      <c r="X214" s="90"/>
      <c r="Y214" s="90"/>
      <c r="Z214" s="80"/>
      <c r="AA214" s="80"/>
    </row>
    <row r="215" spans="15:27">
      <c r="O215" s="90"/>
      <c r="P215" s="114"/>
      <c r="Q215" s="114"/>
      <c r="R215" s="114"/>
      <c r="S215" s="115"/>
      <c r="T215" s="94"/>
      <c r="U215" s="80"/>
      <c r="V215" s="80"/>
      <c r="W215" s="80"/>
      <c r="X215" s="90"/>
      <c r="Y215" s="90"/>
      <c r="Z215" s="80"/>
      <c r="AA215" s="80"/>
    </row>
    <row r="216" spans="15:27">
      <c r="O216" s="90"/>
      <c r="P216" s="114"/>
      <c r="Q216" s="114"/>
      <c r="R216" s="114"/>
      <c r="S216" s="115"/>
      <c r="T216" s="94"/>
      <c r="U216" s="80"/>
      <c r="V216" s="80"/>
      <c r="W216" s="80"/>
      <c r="X216" s="90"/>
      <c r="Y216" s="90"/>
      <c r="Z216" s="80"/>
      <c r="AA216" s="80"/>
    </row>
    <row r="217" spans="15:27">
      <c r="O217" s="90"/>
      <c r="P217" s="114"/>
      <c r="Q217" s="114"/>
      <c r="R217" s="114"/>
      <c r="S217" s="115"/>
      <c r="T217" s="94"/>
      <c r="U217" s="80"/>
      <c r="V217" s="80"/>
      <c r="W217" s="80"/>
      <c r="X217" s="90"/>
      <c r="Y217" s="90"/>
      <c r="Z217" s="80"/>
      <c r="AA217" s="80"/>
    </row>
    <row r="218" spans="15:27">
      <c r="O218" s="90"/>
      <c r="P218" s="114"/>
      <c r="Q218" s="114"/>
      <c r="R218" s="114"/>
      <c r="S218" s="115"/>
      <c r="T218" s="94"/>
      <c r="U218" s="80"/>
      <c r="V218" s="80"/>
      <c r="W218" s="80"/>
      <c r="X218" s="90"/>
      <c r="Y218" s="90"/>
      <c r="Z218" s="80"/>
      <c r="AA218" s="80"/>
    </row>
    <row r="219" spans="15:27">
      <c r="O219" s="90"/>
      <c r="P219" s="114"/>
      <c r="Q219" s="114"/>
      <c r="R219" s="114"/>
      <c r="S219" s="115"/>
      <c r="T219" s="94"/>
      <c r="U219" s="80"/>
      <c r="V219" s="80"/>
      <c r="W219" s="80"/>
      <c r="X219" s="90"/>
      <c r="Y219" s="90"/>
      <c r="Z219" s="80"/>
      <c r="AA219" s="80"/>
    </row>
    <row r="220" spans="15:27">
      <c r="O220" s="90"/>
      <c r="P220" s="114"/>
      <c r="Q220" s="114"/>
      <c r="R220" s="114"/>
      <c r="S220" s="115"/>
      <c r="T220" s="94"/>
      <c r="U220" s="80"/>
      <c r="V220" s="80"/>
      <c r="W220" s="80"/>
      <c r="X220" s="90"/>
      <c r="Y220" s="90"/>
      <c r="Z220" s="80"/>
      <c r="AA220" s="80"/>
    </row>
    <row r="221" spans="15:27">
      <c r="O221" s="90"/>
      <c r="P221" s="114"/>
      <c r="Q221" s="114"/>
      <c r="R221" s="114"/>
      <c r="S221" s="115"/>
      <c r="T221" s="94"/>
      <c r="U221" s="80"/>
      <c r="V221" s="80"/>
      <c r="W221" s="80"/>
      <c r="X221" s="90"/>
      <c r="Y221" s="90"/>
      <c r="Z221" s="80"/>
      <c r="AA221" s="80"/>
    </row>
    <row r="222" spans="15:27">
      <c r="O222" s="90"/>
      <c r="P222" s="114"/>
      <c r="Q222" s="114"/>
      <c r="R222" s="114"/>
      <c r="S222" s="115"/>
      <c r="T222" s="94"/>
      <c r="U222" s="80"/>
      <c r="V222" s="80"/>
      <c r="W222" s="80"/>
      <c r="X222" s="90"/>
      <c r="Y222" s="90"/>
      <c r="Z222" s="80"/>
      <c r="AA222" s="80"/>
    </row>
    <row r="223" spans="15:27">
      <c r="O223" s="90"/>
      <c r="P223" s="114"/>
      <c r="Q223" s="114"/>
      <c r="R223" s="114"/>
      <c r="S223" s="115"/>
      <c r="T223" s="94"/>
      <c r="U223" s="80"/>
      <c r="V223" s="80"/>
      <c r="W223" s="80"/>
      <c r="X223" s="90"/>
      <c r="Y223" s="90"/>
      <c r="Z223" s="80"/>
      <c r="AA223" s="80"/>
    </row>
    <row r="224" spans="15:27">
      <c r="O224" s="90"/>
      <c r="P224" s="114"/>
      <c r="Q224" s="114"/>
      <c r="R224" s="114"/>
      <c r="S224" s="115"/>
      <c r="T224" s="94"/>
      <c r="U224" s="80"/>
      <c r="V224" s="80"/>
      <c r="W224" s="80"/>
      <c r="X224" s="90"/>
      <c r="Y224" s="90"/>
      <c r="Z224" s="80"/>
      <c r="AA224" s="80"/>
    </row>
    <row r="225" spans="15:27">
      <c r="O225" s="90"/>
      <c r="P225" s="114"/>
      <c r="Q225" s="114"/>
      <c r="R225" s="114"/>
      <c r="S225" s="115"/>
      <c r="T225" s="94"/>
      <c r="U225" s="80"/>
      <c r="V225" s="80"/>
      <c r="W225" s="80"/>
      <c r="X225" s="90"/>
      <c r="Y225" s="90"/>
      <c r="Z225" s="80"/>
      <c r="AA225" s="80"/>
    </row>
    <row r="226" spans="15:27">
      <c r="O226" s="90"/>
      <c r="P226" s="114"/>
      <c r="Q226" s="114"/>
      <c r="R226" s="114"/>
      <c r="S226" s="115"/>
      <c r="T226" s="94"/>
      <c r="U226" s="80"/>
      <c r="V226" s="80"/>
      <c r="W226" s="80"/>
      <c r="X226" s="90"/>
      <c r="Y226" s="90"/>
      <c r="Z226" s="80"/>
      <c r="AA226" s="80"/>
    </row>
    <row r="227" spans="15:27">
      <c r="O227" s="90"/>
      <c r="P227" s="114"/>
      <c r="Q227" s="114"/>
      <c r="R227" s="114"/>
      <c r="S227" s="115"/>
      <c r="T227" s="94"/>
      <c r="U227" s="80"/>
      <c r="V227" s="80"/>
      <c r="W227" s="80"/>
      <c r="X227" s="90"/>
      <c r="Y227" s="90"/>
      <c r="Z227" s="80"/>
      <c r="AA227" s="80"/>
    </row>
    <row r="228" spans="15:27">
      <c r="O228" s="90"/>
      <c r="P228" s="114"/>
      <c r="Q228" s="114"/>
      <c r="R228" s="114"/>
      <c r="S228" s="115"/>
      <c r="T228" s="94"/>
      <c r="U228" s="80"/>
      <c r="V228" s="80"/>
      <c r="W228" s="80"/>
      <c r="X228" s="90"/>
      <c r="Y228" s="90"/>
      <c r="Z228" s="80"/>
      <c r="AA228" s="80"/>
    </row>
    <row r="229" spans="15:27">
      <c r="O229" s="90"/>
      <c r="P229" s="114"/>
      <c r="Q229" s="114"/>
      <c r="R229" s="114"/>
      <c r="S229" s="115"/>
      <c r="T229" s="94"/>
      <c r="U229" s="80"/>
      <c r="V229" s="80"/>
      <c r="W229" s="80"/>
      <c r="X229" s="90"/>
      <c r="Y229" s="90"/>
      <c r="Z229" s="80"/>
      <c r="AA229" s="80"/>
    </row>
    <row r="230" spans="15:27">
      <c r="O230" s="90"/>
      <c r="P230" s="114"/>
      <c r="Q230" s="114"/>
      <c r="R230" s="114"/>
      <c r="S230" s="115"/>
      <c r="T230" s="94"/>
      <c r="U230" s="80"/>
      <c r="V230" s="80"/>
      <c r="W230" s="80"/>
      <c r="X230" s="90"/>
      <c r="Y230" s="90"/>
      <c r="Z230" s="80"/>
      <c r="AA230" s="80"/>
    </row>
    <row r="231" spans="15:27">
      <c r="O231" s="90"/>
      <c r="P231" s="114"/>
      <c r="Q231" s="114"/>
      <c r="R231" s="114"/>
      <c r="S231" s="115"/>
      <c r="T231" s="94"/>
      <c r="U231" s="80"/>
      <c r="V231" s="80"/>
      <c r="W231" s="80"/>
      <c r="X231" s="90"/>
      <c r="Y231" s="90"/>
      <c r="Z231" s="80"/>
      <c r="AA231" s="80"/>
    </row>
    <row r="232" spans="15:27">
      <c r="O232" s="90"/>
      <c r="P232" s="114"/>
      <c r="Q232" s="114"/>
      <c r="R232" s="114"/>
      <c r="S232" s="115"/>
      <c r="T232" s="94"/>
      <c r="U232" s="80"/>
      <c r="V232" s="80"/>
      <c r="W232" s="80"/>
      <c r="X232" s="90"/>
      <c r="Y232" s="90"/>
      <c r="Z232" s="80"/>
      <c r="AA232" s="80"/>
    </row>
    <row r="233" spans="15:27">
      <c r="O233" s="90"/>
      <c r="P233" s="114"/>
      <c r="Q233" s="114"/>
      <c r="R233" s="114"/>
      <c r="S233" s="115"/>
      <c r="T233" s="94"/>
      <c r="U233" s="80"/>
      <c r="V233" s="80"/>
      <c r="W233" s="80"/>
      <c r="X233" s="90"/>
      <c r="Y233" s="90"/>
      <c r="Z233" s="80"/>
      <c r="AA233" s="80"/>
    </row>
    <row r="234" spans="15:27">
      <c r="O234" s="90"/>
      <c r="P234" s="114"/>
      <c r="Q234" s="114"/>
      <c r="R234" s="114"/>
      <c r="S234" s="115"/>
      <c r="T234" s="94"/>
      <c r="U234" s="80"/>
      <c r="V234" s="80"/>
      <c r="W234" s="80"/>
      <c r="X234" s="90"/>
      <c r="Y234" s="90"/>
      <c r="Z234" s="80"/>
      <c r="AA234" s="80"/>
    </row>
    <row r="235" spans="15:27">
      <c r="O235" s="90"/>
      <c r="P235" s="114"/>
      <c r="Q235" s="114"/>
      <c r="R235" s="114"/>
      <c r="S235" s="115"/>
      <c r="T235" s="94"/>
      <c r="U235" s="80"/>
      <c r="V235" s="80"/>
      <c r="W235" s="80"/>
      <c r="X235" s="90"/>
      <c r="Y235" s="90"/>
      <c r="Z235" s="80"/>
      <c r="AA235" s="80"/>
    </row>
    <row r="236" spans="15:27">
      <c r="O236" s="90"/>
      <c r="P236" s="114"/>
      <c r="Q236" s="114"/>
      <c r="R236" s="114"/>
      <c r="S236" s="115"/>
      <c r="T236" s="94"/>
      <c r="U236" s="80"/>
      <c r="V236" s="80"/>
      <c r="W236" s="80"/>
      <c r="X236" s="90"/>
      <c r="Y236" s="90"/>
      <c r="Z236" s="80"/>
      <c r="AA236" s="80"/>
    </row>
    <row r="237" spans="15:27">
      <c r="O237" s="90"/>
      <c r="P237" s="114"/>
      <c r="Q237" s="114"/>
      <c r="R237" s="114"/>
      <c r="S237" s="115"/>
      <c r="T237" s="94"/>
      <c r="U237" s="80"/>
      <c r="V237" s="80"/>
      <c r="W237" s="80"/>
      <c r="X237" s="90"/>
      <c r="Y237" s="90"/>
      <c r="Z237" s="80"/>
      <c r="AA237" s="80"/>
    </row>
    <row r="238" spans="15:27">
      <c r="O238" s="90"/>
      <c r="P238" s="114"/>
      <c r="Q238" s="114"/>
      <c r="R238" s="114"/>
      <c r="S238" s="115"/>
      <c r="T238" s="94"/>
      <c r="U238" s="80"/>
      <c r="V238" s="80"/>
      <c r="W238" s="80"/>
      <c r="X238" s="90"/>
      <c r="Y238" s="90"/>
      <c r="Z238" s="80"/>
      <c r="AA238" s="80"/>
    </row>
    <row r="239" spans="15:27">
      <c r="O239" s="90"/>
      <c r="P239" s="114"/>
      <c r="Q239" s="114"/>
      <c r="R239" s="114"/>
      <c r="S239" s="115"/>
      <c r="T239" s="94"/>
      <c r="U239" s="80"/>
      <c r="V239" s="80"/>
      <c r="W239" s="80"/>
      <c r="X239" s="90"/>
      <c r="Y239" s="90"/>
      <c r="Z239" s="80"/>
      <c r="AA239" s="80"/>
    </row>
    <row r="240" spans="15:27">
      <c r="O240" s="90"/>
      <c r="P240" s="114"/>
      <c r="Q240" s="114"/>
      <c r="R240" s="114"/>
      <c r="S240" s="115"/>
      <c r="T240" s="94"/>
      <c r="U240" s="80"/>
      <c r="V240" s="80"/>
      <c r="W240" s="80"/>
      <c r="X240" s="90"/>
      <c r="Y240" s="90"/>
      <c r="Z240" s="80"/>
      <c r="AA240" s="80"/>
    </row>
    <row r="241" spans="15:27">
      <c r="O241" s="90"/>
      <c r="P241" s="114"/>
      <c r="Q241" s="114"/>
      <c r="R241" s="114"/>
      <c r="S241" s="115"/>
      <c r="T241" s="94"/>
      <c r="U241" s="80"/>
      <c r="V241" s="80"/>
      <c r="W241" s="80"/>
      <c r="X241" s="90"/>
      <c r="Y241" s="90"/>
      <c r="Z241" s="80"/>
      <c r="AA241" s="80"/>
    </row>
    <row r="242" spans="15:27">
      <c r="O242" s="90"/>
      <c r="P242" s="114"/>
      <c r="Q242" s="114"/>
      <c r="R242" s="114"/>
      <c r="S242" s="115"/>
      <c r="T242" s="94"/>
      <c r="U242" s="80"/>
      <c r="V242" s="80"/>
      <c r="W242" s="80"/>
      <c r="X242" s="90"/>
      <c r="Y242" s="90"/>
      <c r="Z242" s="80"/>
      <c r="AA242" s="80"/>
    </row>
    <row r="243" spans="15:27">
      <c r="O243" s="90"/>
      <c r="P243" s="114"/>
      <c r="Q243" s="114"/>
      <c r="R243" s="114"/>
      <c r="S243" s="115"/>
      <c r="T243" s="94"/>
      <c r="U243" s="80"/>
      <c r="V243" s="80"/>
      <c r="W243" s="80"/>
      <c r="X243" s="90"/>
      <c r="Y243" s="90"/>
      <c r="Z243" s="80"/>
      <c r="AA243" s="80"/>
    </row>
    <row r="244" spans="15:27">
      <c r="O244" s="90"/>
      <c r="P244" s="114"/>
      <c r="Q244" s="114"/>
      <c r="R244" s="114"/>
      <c r="S244" s="115"/>
      <c r="T244" s="94"/>
      <c r="U244" s="80"/>
      <c r="V244" s="80"/>
      <c r="W244" s="80"/>
      <c r="X244" s="90"/>
      <c r="Y244" s="90"/>
      <c r="Z244" s="80"/>
      <c r="AA244" s="80"/>
    </row>
    <row r="245" spans="15:27">
      <c r="O245" s="90"/>
      <c r="P245" s="114"/>
      <c r="Q245" s="114"/>
      <c r="R245" s="114"/>
      <c r="S245" s="115"/>
      <c r="T245" s="94"/>
      <c r="U245" s="80"/>
      <c r="V245" s="80"/>
      <c r="W245" s="80"/>
      <c r="X245" s="90"/>
      <c r="Y245" s="90"/>
      <c r="Z245" s="80"/>
      <c r="AA245" s="80"/>
    </row>
    <row r="246" spans="15:27">
      <c r="O246" s="90"/>
      <c r="P246" s="114"/>
      <c r="Q246" s="114"/>
      <c r="R246" s="114"/>
      <c r="S246" s="115"/>
      <c r="T246" s="94"/>
      <c r="U246" s="80"/>
      <c r="V246" s="80"/>
      <c r="W246" s="80"/>
      <c r="X246" s="90"/>
      <c r="Y246" s="90"/>
      <c r="Z246" s="80"/>
      <c r="AA246" s="80"/>
    </row>
    <row r="247" spans="15:27">
      <c r="P247" s="114"/>
      <c r="Q247" s="114"/>
      <c r="R247" s="114"/>
      <c r="S247" s="115"/>
      <c r="T247" s="48"/>
    </row>
    <row r="248" spans="15:27">
      <c r="P248" s="114"/>
      <c r="Q248" s="114"/>
      <c r="R248" s="114"/>
      <c r="S248" s="115"/>
      <c r="T248" s="48"/>
    </row>
    <row r="249" spans="15:27">
      <c r="P249" s="114"/>
      <c r="Q249" s="114"/>
      <c r="R249" s="114"/>
      <c r="S249" s="115"/>
      <c r="T249" s="48"/>
    </row>
    <row r="250" spans="15:27">
      <c r="P250" s="114"/>
      <c r="Q250" s="114"/>
      <c r="R250" s="114"/>
      <c r="S250" s="115"/>
      <c r="T250" s="48"/>
    </row>
    <row r="251" spans="15:27">
      <c r="P251" s="114"/>
      <c r="Q251" s="114"/>
      <c r="R251" s="114"/>
      <c r="S251" s="115"/>
      <c r="T251" s="48"/>
    </row>
    <row r="252" spans="15:27">
      <c r="P252" s="114"/>
      <c r="Q252" s="114"/>
      <c r="R252" s="114"/>
      <c r="S252" s="115"/>
      <c r="T252" s="48"/>
    </row>
    <row r="253" spans="15:27">
      <c r="P253" s="114"/>
      <c r="Q253" s="114"/>
      <c r="R253" s="114"/>
      <c r="S253" s="115"/>
      <c r="T253" s="48"/>
    </row>
    <row r="254" spans="15:27">
      <c r="P254" s="114"/>
      <c r="Q254" s="114"/>
      <c r="R254" s="114"/>
      <c r="S254" s="115"/>
      <c r="T254" s="48"/>
    </row>
    <row r="255" spans="15:27">
      <c r="P255" s="114"/>
      <c r="Q255" s="114"/>
      <c r="R255" s="114"/>
      <c r="S255" s="115"/>
      <c r="T255" s="48"/>
    </row>
    <row r="256" spans="15:27">
      <c r="P256" s="114"/>
      <c r="Q256" s="114"/>
      <c r="R256" s="114"/>
      <c r="S256" s="115"/>
      <c r="T256" s="48"/>
    </row>
    <row r="257" spans="16:20">
      <c r="P257" s="114"/>
      <c r="Q257" s="114"/>
      <c r="R257" s="114"/>
      <c r="S257" s="115"/>
      <c r="T257" s="48"/>
    </row>
    <row r="258" spans="16:20">
      <c r="P258" s="114"/>
      <c r="Q258" s="114"/>
      <c r="R258" s="114"/>
      <c r="S258" s="115"/>
      <c r="T258" s="48"/>
    </row>
    <row r="259" spans="16:20">
      <c r="P259" s="114"/>
      <c r="Q259" s="114"/>
      <c r="R259" s="114"/>
      <c r="S259" s="115"/>
      <c r="T259" s="48"/>
    </row>
    <row r="260" spans="16:20">
      <c r="P260" s="114"/>
      <c r="Q260" s="114"/>
      <c r="R260" s="114"/>
      <c r="S260" s="115"/>
      <c r="T260" s="48"/>
    </row>
    <row r="261" spans="16:20">
      <c r="P261" s="114"/>
      <c r="Q261" s="114"/>
      <c r="R261" s="114"/>
      <c r="S261" s="115"/>
      <c r="T261" s="48"/>
    </row>
    <row r="262" spans="16:20">
      <c r="P262" s="114"/>
      <c r="Q262" s="114"/>
      <c r="R262" s="114"/>
      <c r="S262" s="115"/>
      <c r="T262" s="48"/>
    </row>
    <row r="263" spans="16:20">
      <c r="P263" s="114"/>
      <c r="Q263" s="114"/>
      <c r="R263" s="114"/>
      <c r="S263" s="115"/>
      <c r="T263" s="48"/>
    </row>
    <row r="264" spans="16:20">
      <c r="P264" s="114"/>
      <c r="Q264" s="114"/>
      <c r="R264" s="114"/>
      <c r="S264" s="115"/>
      <c r="T264" s="48"/>
    </row>
    <row r="265" spans="16:20">
      <c r="P265" s="114"/>
      <c r="Q265" s="114"/>
      <c r="R265" s="114"/>
      <c r="S265" s="115"/>
      <c r="T265" s="48"/>
    </row>
    <row r="266" spans="16:20">
      <c r="P266" s="114"/>
      <c r="Q266" s="114"/>
      <c r="R266" s="114"/>
      <c r="S266" s="115"/>
      <c r="T266" s="48"/>
    </row>
    <row r="267" spans="16:20">
      <c r="P267" s="114"/>
      <c r="Q267" s="114"/>
      <c r="R267" s="114"/>
      <c r="S267" s="115"/>
      <c r="T267" s="48"/>
    </row>
    <row r="268" spans="16:20">
      <c r="P268" s="114"/>
      <c r="Q268" s="114"/>
      <c r="R268" s="114"/>
      <c r="S268" s="115"/>
      <c r="T268" s="48"/>
    </row>
    <row r="269" spans="16:20">
      <c r="P269" s="114"/>
      <c r="Q269" s="114"/>
      <c r="R269" s="114"/>
      <c r="S269" s="115"/>
      <c r="T269" s="48"/>
    </row>
    <row r="270" spans="16:20">
      <c r="P270" s="114"/>
      <c r="Q270" s="114"/>
      <c r="R270" s="114"/>
      <c r="S270" s="115"/>
      <c r="T270" s="48"/>
    </row>
    <row r="271" spans="16:20">
      <c r="P271" s="114"/>
      <c r="Q271" s="114"/>
      <c r="R271" s="114"/>
      <c r="S271" s="115"/>
      <c r="T271" s="48"/>
    </row>
    <row r="272" spans="16:20">
      <c r="P272" s="114"/>
      <c r="Q272" s="114"/>
      <c r="R272" s="114"/>
      <c r="S272" s="115"/>
      <c r="T272" s="48"/>
    </row>
    <row r="273" spans="16:20">
      <c r="P273" s="114"/>
      <c r="Q273" s="114"/>
      <c r="R273" s="114"/>
      <c r="S273" s="115"/>
      <c r="T273" s="48"/>
    </row>
    <row r="274" spans="16:20">
      <c r="P274" s="114"/>
      <c r="Q274" s="114"/>
      <c r="R274" s="114"/>
      <c r="S274" s="115"/>
      <c r="T274" s="48"/>
    </row>
    <row r="275" spans="16:20">
      <c r="P275" s="114"/>
      <c r="Q275" s="114"/>
      <c r="R275" s="114"/>
      <c r="S275" s="115"/>
      <c r="T275" s="48"/>
    </row>
    <row r="276" spans="16:20">
      <c r="P276" s="114"/>
      <c r="Q276" s="114"/>
      <c r="R276" s="114"/>
      <c r="S276" s="115"/>
      <c r="T276" s="48"/>
    </row>
    <row r="277" spans="16:20">
      <c r="P277" s="114"/>
      <c r="Q277" s="114"/>
      <c r="R277" s="114"/>
      <c r="S277" s="115"/>
      <c r="T277" s="48"/>
    </row>
    <row r="278" spans="16:20">
      <c r="P278" s="114"/>
      <c r="Q278" s="114"/>
      <c r="R278" s="114"/>
      <c r="S278" s="115"/>
      <c r="T278" s="48"/>
    </row>
    <row r="279" spans="16:20">
      <c r="P279" s="114"/>
      <c r="Q279" s="114"/>
      <c r="R279" s="114"/>
      <c r="S279" s="115"/>
      <c r="T279" s="48"/>
    </row>
    <row r="280" spans="16:20">
      <c r="P280" s="114"/>
      <c r="Q280" s="114"/>
      <c r="R280" s="114"/>
      <c r="S280" s="115"/>
      <c r="T280" s="48"/>
    </row>
    <row r="281" spans="16:20">
      <c r="P281" s="114"/>
      <c r="Q281" s="114"/>
      <c r="R281" s="114"/>
      <c r="S281" s="115"/>
      <c r="T281" s="48"/>
    </row>
    <row r="282" spans="16:20">
      <c r="P282" s="114"/>
      <c r="Q282" s="114"/>
      <c r="R282" s="114"/>
      <c r="S282" s="115"/>
      <c r="T282" s="48"/>
    </row>
    <row r="283" spans="16:20">
      <c r="P283" s="114"/>
      <c r="Q283" s="114"/>
      <c r="R283" s="114"/>
      <c r="S283" s="115"/>
      <c r="T283" s="48"/>
    </row>
    <row r="284" spans="16:20">
      <c r="P284" s="114"/>
      <c r="Q284" s="114"/>
      <c r="R284" s="114"/>
      <c r="S284" s="115"/>
      <c r="T284" s="48"/>
    </row>
    <row r="285" spans="16:20">
      <c r="P285" s="114"/>
      <c r="Q285" s="114"/>
      <c r="R285" s="114"/>
      <c r="S285" s="115"/>
      <c r="T285" s="48"/>
    </row>
    <row r="286" spans="16:20">
      <c r="P286" s="114"/>
      <c r="Q286" s="114"/>
      <c r="R286" s="114"/>
      <c r="S286" s="115"/>
      <c r="T286" s="48"/>
    </row>
    <row r="287" spans="16:20">
      <c r="P287" s="114"/>
      <c r="Q287" s="114"/>
      <c r="R287" s="114"/>
      <c r="S287" s="115"/>
      <c r="T287" s="48"/>
    </row>
    <row r="288" spans="16:20">
      <c r="P288" s="114"/>
      <c r="Q288" s="114"/>
      <c r="R288" s="114"/>
      <c r="S288" s="115"/>
      <c r="T288" s="48"/>
    </row>
    <row r="289" spans="16:20">
      <c r="P289" s="114"/>
      <c r="Q289" s="114"/>
      <c r="R289" s="114"/>
      <c r="S289" s="115"/>
      <c r="T289" s="48"/>
    </row>
    <row r="290" spans="16:20">
      <c r="P290" s="114"/>
      <c r="Q290" s="114"/>
      <c r="R290" s="114"/>
      <c r="S290" s="115"/>
      <c r="T290" s="48"/>
    </row>
    <row r="291" spans="16:20">
      <c r="P291" s="114"/>
      <c r="Q291" s="114"/>
      <c r="R291" s="114"/>
      <c r="S291" s="115"/>
      <c r="T291" s="48"/>
    </row>
    <row r="292" spans="16:20">
      <c r="P292" s="114"/>
      <c r="Q292" s="114"/>
      <c r="R292" s="114"/>
      <c r="S292" s="115"/>
      <c r="T292" s="48"/>
    </row>
    <row r="293" spans="16:20">
      <c r="P293" s="114"/>
      <c r="Q293" s="114"/>
      <c r="R293" s="114"/>
      <c r="S293" s="115"/>
      <c r="T293" s="48"/>
    </row>
    <row r="294" spans="16:20">
      <c r="P294" s="114"/>
      <c r="Q294" s="114"/>
      <c r="R294" s="114"/>
      <c r="S294" s="115"/>
      <c r="T294" s="48"/>
    </row>
    <row r="295" spans="16:20">
      <c r="P295" s="114"/>
      <c r="Q295" s="114"/>
      <c r="R295" s="114"/>
      <c r="S295" s="115"/>
      <c r="T295" s="48"/>
    </row>
    <row r="296" spans="16:20">
      <c r="P296" s="114"/>
      <c r="Q296" s="114"/>
      <c r="R296" s="114"/>
      <c r="S296" s="115"/>
      <c r="T296" s="48"/>
    </row>
    <row r="297" spans="16:20">
      <c r="P297" s="114"/>
      <c r="Q297" s="114"/>
      <c r="R297" s="114"/>
      <c r="S297" s="115"/>
      <c r="T297" s="48"/>
    </row>
    <row r="298" spans="16:20">
      <c r="S298" s="115"/>
      <c r="T298" s="48"/>
    </row>
    <row r="299" spans="16:20">
      <c r="S299" s="115"/>
      <c r="T299" s="48"/>
    </row>
    <row r="300" spans="16:20">
      <c r="S300" s="115"/>
      <c r="T300" s="48"/>
    </row>
    <row r="301" spans="16:20">
      <c r="S301" s="115"/>
      <c r="T301" s="48"/>
    </row>
    <row r="302" spans="16:20">
      <c r="S302" s="115"/>
      <c r="T302" s="48"/>
    </row>
    <row r="303" spans="16:20">
      <c r="S303" s="115"/>
      <c r="T303" s="48"/>
    </row>
    <row r="304" spans="16:20">
      <c r="S304" s="115"/>
      <c r="T304" s="48"/>
    </row>
    <row r="305" spans="19:20">
      <c r="S305" s="115"/>
      <c r="T305" s="48"/>
    </row>
    <row r="306" spans="19:20">
      <c r="S306" s="115"/>
      <c r="T306" s="48"/>
    </row>
    <row r="307" spans="19:20">
      <c r="S307" s="115"/>
      <c r="T307" s="48"/>
    </row>
    <row r="308" spans="19:20">
      <c r="S308" s="115"/>
      <c r="T308" s="48"/>
    </row>
    <row r="309" spans="19:20">
      <c r="S309" s="115"/>
      <c r="T309" s="48"/>
    </row>
    <row r="310" spans="19:20">
      <c r="S310" s="115"/>
      <c r="T310" s="48"/>
    </row>
    <row r="311" spans="19:20">
      <c r="S311" s="115"/>
      <c r="T311" s="48"/>
    </row>
    <row r="312" spans="19:20">
      <c r="S312" s="115"/>
      <c r="T312" s="48"/>
    </row>
    <row r="313" spans="19:20">
      <c r="S313" s="115"/>
      <c r="T313" s="48"/>
    </row>
    <row r="314" spans="19:20">
      <c r="S314" s="115"/>
      <c r="T314" s="48"/>
    </row>
    <row r="315" spans="19:20">
      <c r="S315" s="115"/>
      <c r="T315" s="48"/>
    </row>
    <row r="316" spans="19:20">
      <c r="S316" s="115"/>
      <c r="T316" s="48"/>
    </row>
    <row r="317" spans="19:20">
      <c r="S317" s="115"/>
      <c r="T317" s="48"/>
    </row>
    <row r="318" spans="19:20">
      <c r="S318" s="115"/>
      <c r="T318" s="48"/>
    </row>
    <row r="319" spans="19:20">
      <c r="S319" s="115"/>
      <c r="T319" s="48"/>
    </row>
    <row r="320" spans="19:20">
      <c r="S320" s="115"/>
      <c r="T320" s="48"/>
    </row>
    <row r="321" spans="19:20">
      <c r="S321" s="115"/>
      <c r="T321" s="48"/>
    </row>
    <row r="322" spans="19:20">
      <c r="S322" s="115"/>
      <c r="T322" s="48"/>
    </row>
    <row r="323" spans="19:20">
      <c r="S323" s="115"/>
      <c r="T323" s="48"/>
    </row>
    <row r="324" spans="19:20">
      <c r="S324" s="115"/>
      <c r="T324" s="48"/>
    </row>
    <row r="325" spans="19:20">
      <c r="S325" s="115"/>
      <c r="T325" s="48"/>
    </row>
    <row r="326" spans="19:20">
      <c r="S326" s="115"/>
      <c r="T326" s="48"/>
    </row>
    <row r="327" spans="19:20">
      <c r="S327" s="115"/>
      <c r="T327" s="48"/>
    </row>
    <row r="328" spans="19:20">
      <c r="S328" s="115"/>
      <c r="T328" s="48"/>
    </row>
    <row r="329" spans="19:20">
      <c r="S329" s="115"/>
      <c r="T329" s="48"/>
    </row>
    <row r="330" spans="19:20">
      <c r="S330" s="115"/>
      <c r="T330" s="48"/>
    </row>
    <row r="331" spans="19:20">
      <c r="S331" s="115"/>
      <c r="T331" s="48"/>
    </row>
    <row r="332" spans="19:20">
      <c r="S332" s="115"/>
      <c r="T332" s="48"/>
    </row>
    <row r="333" spans="19:20">
      <c r="S333" s="115"/>
      <c r="T333" s="48"/>
    </row>
    <row r="334" spans="19:20">
      <c r="S334" s="115"/>
      <c r="T334" s="48"/>
    </row>
    <row r="335" spans="19:20">
      <c r="S335" s="115"/>
      <c r="T335" s="48"/>
    </row>
    <row r="336" spans="19:20">
      <c r="S336" s="115"/>
      <c r="T336" s="48"/>
    </row>
    <row r="337" spans="19:20">
      <c r="S337" s="115"/>
      <c r="T337" s="48"/>
    </row>
    <row r="338" spans="19:20">
      <c r="S338" s="115"/>
      <c r="T338" s="48"/>
    </row>
    <row r="339" spans="19:20">
      <c r="S339" s="115"/>
      <c r="T339" s="48"/>
    </row>
    <row r="340" spans="19:20">
      <c r="S340" s="115"/>
      <c r="T340" s="48"/>
    </row>
    <row r="341" spans="19:20">
      <c r="S341" s="115"/>
      <c r="T341" s="48"/>
    </row>
    <row r="342" spans="19:20">
      <c r="S342" s="115"/>
      <c r="T342" s="48"/>
    </row>
    <row r="343" spans="19:20">
      <c r="S343" s="115"/>
      <c r="T343" s="48"/>
    </row>
    <row r="344" spans="19:20">
      <c r="S344" s="115"/>
      <c r="T344" s="48"/>
    </row>
    <row r="345" spans="19:20">
      <c r="S345" s="115"/>
      <c r="T345" s="48"/>
    </row>
    <row r="346" spans="19:20">
      <c r="S346" s="115"/>
      <c r="T346" s="48"/>
    </row>
    <row r="347" spans="19:20">
      <c r="S347" s="115"/>
      <c r="T347" s="48"/>
    </row>
    <row r="348" spans="19:20">
      <c r="S348" s="115"/>
      <c r="T348" s="48"/>
    </row>
    <row r="349" spans="19:20">
      <c r="S349" s="115"/>
      <c r="T349" s="48"/>
    </row>
    <row r="350" spans="19:20">
      <c r="S350" s="115"/>
      <c r="T350" s="48"/>
    </row>
    <row r="351" spans="19:20">
      <c r="S351" s="115"/>
      <c r="T351" s="48"/>
    </row>
    <row r="352" spans="19:20">
      <c r="S352" s="115"/>
      <c r="T352" s="48"/>
    </row>
    <row r="353" spans="19:20">
      <c r="S353" s="115"/>
      <c r="T353" s="48"/>
    </row>
    <row r="354" spans="19:20">
      <c r="S354" s="115"/>
      <c r="T354" s="48"/>
    </row>
    <row r="355" spans="19:20">
      <c r="S355" s="115"/>
      <c r="T355" s="48"/>
    </row>
    <row r="356" spans="19:20">
      <c r="S356" s="115"/>
      <c r="T356" s="48"/>
    </row>
    <row r="357" spans="19:20">
      <c r="S357" s="115"/>
      <c r="T357" s="48"/>
    </row>
    <row r="358" spans="19:20">
      <c r="S358" s="115"/>
      <c r="T358" s="48"/>
    </row>
    <row r="359" spans="19:20">
      <c r="S359" s="115"/>
      <c r="T359" s="48"/>
    </row>
    <row r="360" spans="19:20">
      <c r="S360" s="115"/>
      <c r="T360" s="48"/>
    </row>
    <row r="361" spans="19:20">
      <c r="S361" s="115"/>
      <c r="T361" s="48"/>
    </row>
    <row r="362" spans="19:20">
      <c r="S362" s="115"/>
      <c r="T362" s="48"/>
    </row>
    <row r="363" spans="19:20">
      <c r="S363" s="115"/>
      <c r="T363" s="48"/>
    </row>
    <row r="364" spans="19:20">
      <c r="S364" s="115"/>
      <c r="T364" s="48"/>
    </row>
    <row r="365" spans="19:20">
      <c r="S365" s="115"/>
      <c r="T365" s="48"/>
    </row>
    <row r="366" spans="19:20">
      <c r="S366" s="115"/>
      <c r="T366" s="48"/>
    </row>
    <row r="367" spans="19:20">
      <c r="S367" s="115"/>
      <c r="T367" s="48"/>
    </row>
    <row r="368" spans="19:20">
      <c r="S368" s="115"/>
      <c r="T368" s="48"/>
    </row>
    <row r="369" spans="19:20">
      <c r="S369" s="115"/>
      <c r="T369" s="48"/>
    </row>
    <row r="370" spans="19:20">
      <c r="S370" s="115"/>
      <c r="T370" s="48"/>
    </row>
    <row r="371" spans="19:20">
      <c r="S371" s="115"/>
      <c r="T371" s="48"/>
    </row>
    <row r="372" spans="19:20">
      <c r="S372" s="115"/>
      <c r="T372" s="48"/>
    </row>
    <row r="373" spans="19:20">
      <c r="S373" s="115"/>
      <c r="T373" s="48"/>
    </row>
    <row r="374" spans="19:20">
      <c r="S374" s="115"/>
      <c r="T374" s="48"/>
    </row>
    <row r="375" spans="19:20">
      <c r="S375" s="115"/>
      <c r="T375" s="48"/>
    </row>
    <row r="376" spans="19:20">
      <c r="S376" s="115"/>
      <c r="T376" s="48"/>
    </row>
    <row r="377" spans="19:20">
      <c r="S377" s="115"/>
      <c r="T377" s="48"/>
    </row>
    <row r="378" spans="19:20">
      <c r="S378" s="115"/>
      <c r="T378" s="48"/>
    </row>
    <row r="379" spans="19:20">
      <c r="S379" s="115"/>
      <c r="T379" s="48"/>
    </row>
    <row r="380" spans="19:20">
      <c r="S380" s="115"/>
      <c r="T380" s="48"/>
    </row>
    <row r="381" spans="19:20">
      <c r="S381" s="115"/>
      <c r="T381" s="48"/>
    </row>
    <row r="382" spans="19:20">
      <c r="S382" s="115"/>
      <c r="T382" s="48"/>
    </row>
    <row r="383" spans="19:20">
      <c r="S383" s="115"/>
      <c r="T383" s="48"/>
    </row>
    <row r="384" spans="19:20">
      <c r="S384" s="115"/>
      <c r="T384" s="48"/>
    </row>
    <row r="385" spans="19:20">
      <c r="S385" s="115"/>
      <c r="T385" s="48"/>
    </row>
    <row r="386" spans="19:20">
      <c r="S386" s="115"/>
      <c r="T386" s="48"/>
    </row>
    <row r="387" spans="19:20">
      <c r="S387" s="115"/>
      <c r="T387" s="48"/>
    </row>
    <row r="388" spans="19:20">
      <c r="S388" s="115"/>
      <c r="T388" s="48"/>
    </row>
    <row r="389" spans="19:20">
      <c r="S389" s="115"/>
      <c r="T389" s="48"/>
    </row>
    <row r="390" spans="19:20">
      <c r="S390" s="115"/>
      <c r="T390" s="48"/>
    </row>
    <row r="391" spans="19:20">
      <c r="S391" s="115"/>
      <c r="T391" s="48"/>
    </row>
    <row r="392" spans="19:20">
      <c r="S392" s="115"/>
      <c r="T392" s="48"/>
    </row>
    <row r="393" spans="19:20">
      <c r="S393" s="115"/>
      <c r="T393" s="48"/>
    </row>
    <row r="394" spans="19:20">
      <c r="S394" s="115"/>
      <c r="T394" s="48"/>
    </row>
    <row r="395" spans="19:20">
      <c r="S395" s="115"/>
      <c r="T395" s="48"/>
    </row>
    <row r="396" spans="19:20">
      <c r="S396" s="115"/>
      <c r="T396" s="48"/>
    </row>
    <row r="397" spans="19:20">
      <c r="S397" s="115"/>
      <c r="T397" s="48"/>
    </row>
    <row r="398" spans="19:20">
      <c r="S398" s="115"/>
      <c r="T398" s="48"/>
    </row>
    <row r="399" spans="19:20">
      <c r="S399" s="115"/>
      <c r="T399" s="48"/>
    </row>
    <row r="400" spans="19:20">
      <c r="S400" s="115"/>
      <c r="T400" s="48"/>
    </row>
    <row r="401" spans="19:20">
      <c r="S401" s="115"/>
      <c r="T401" s="48"/>
    </row>
    <row r="402" spans="19:20">
      <c r="S402" s="115"/>
      <c r="T402" s="48"/>
    </row>
    <row r="403" spans="19:20">
      <c r="S403" s="115"/>
      <c r="T403" s="48"/>
    </row>
    <row r="404" spans="19:20">
      <c r="S404" s="115"/>
      <c r="T404" s="48"/>
    </row>
    <row r="405" spans="19:20">
      <c r="S405" s="115"/>
      <c r="T405" s="48"/>
    </row>
    <row r="406" spans="19:20">
      <c r="S406" s="115"/>
      <c r="T406" s="48"/>
    </row>
    <row r="407" spans="19:20">
      <c r="S407" s="115"/>
      <c r="T407" s="48"/>
    </row>
    <row r="408" spans="19:20">
      <c r="S408" s="115"/>
      <c r="T408" s="48"/>
    </row>
    <row r="409" spans="19:20">
      <c r="S409" s="115"/>
      <c r="T409" s="48"/>
    </row>
    <row r="410" spans="19:20">
      <c r="S410" s="115"/>
      <c r="T410" s="48"/>
    </row>
    <row r="411" spans="19:20">
      <c r="S411" s="115"/>
      <c r="T411" s="48"/>
    </row>
    <row r="412" spans="19:20">
      <c r="S412" s="115"/>
      <c r="T412" s="48"/>
    </row>
    <row r="413" spans="19:20">
      <c r="S413" s="115"/>
      <c r="T413" s="48"/>
    </row>
    <row r="414" spans="19:20">
      <c r="S414" s="115"/>
      <c r="T414" s="48"/>
    </row>
    <row r="415" spans="19:20">
      <c r="S415" s="115"/>
      <c r="T415" s="48"/>
    </row>
    <row r="416" spans="19:20">
      <c r="S416" s="115"/>
      <c r="T416" s="48"/>
    </row>
    <row r="417" spans="19:20">
      <c r="S417" s="115"/>
      <c r="T417" s="48"/>
    </row>
    <row r="418" spans="19:20">
      <c r="S418" s="115"/>
      <c r="T418" s="48"/>
    </row>
    <row r="419" spans="19:20">
      <c r="S419" s="115"/>
      <c r="T419" s="48"/>
    </row>
    <row r="420" spans="19:20">
      <c r="S420" s="115"/>
      <c r="T420" s="48"/>
    </row>
    <row r="421" spans="19:20">
      <c r="S421" s="115"/>
      <c r="T421" s="48"/>
    </row>
    <row r="422" spans="19:20">
      <c r="S422" s="115"/>
      <c r="T422" s="48"/>
    </row>
    <row r="423" spans="19:20">
      <c r="S423" s="115"/>
      <c r="T423" s="48"/>
    </row>
    <row r="424" spans="19:20">
      <c r="S424" s="115"/>
      <c r="T424" s="48"/>
    </row>
    <row r="425" spans="19:20">
      <c r="S425" s="115"/>
      <c r="T425" s="48"/>
    </row>
  </sheetData>
  <sortState ref="A7:W78">
    <sortCondition ref="A7:A78"/>
  </sortState>
  <mergeCells count="6">
    <mergeCell ref="A4:A6"/>
    <mergeCell ref="B4:B6"/>
    <mergeCell ref="C4:C6"/>
    <mergeCell ref="D4:D6"/>
    <mergeCell ref="F5:G5"/>
    <mergeCell ref="E4:E6"/>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P80"/>
  <sheetViews>
    <sheetView tabSelected="1" workbookViewId="0">
      <selection activeCell="D31" sqref="D31"/>
    </sheetView>
  </sheetViews>
  <sheetFormatPr defaultRowHeight="15"/>
  <cols>
    <col min="1" max="1" width="24.140625" bestFit="1" customWidth="1"/>
    <col min="2" max="2" width="12" bestFit="1" customWidth="1"/>
    <col min="5" max="5" width="21.42578125" customWidth="1"/>
    <col min="6" max="6" width="16.28515625" bestFit="1" customWidth="1"/>
    <col min="7" max="7" width="12" customWidth="1"/>
    <col min="8" max="8" width="7" customWidth="1"/>
    <col min="9" max="9" width="15.5703125" customWidth="1"/>
    <col min="10" max="10" width="24.140625" bestFit="1" customWidth="1"/>
    <col min="11" max="11" width="16.28515625" customWidth="1"/>
    <col min="12" max="12" width="12" bestFit="1" customWidth="1"/>
    <col min="14" max="14" width="20.7109375" bestFit="1" customWidth="1"/>
    <col min="15" max="15" width="16.28515625" bestFit="1" customWidth="1"/>
    <col min="16" max="16" width="12" bestFit="1" customWidth="1"/>
  </cols>
  <sheetData>
    <row r="1" spans="1:16">
      <c r="A1" t="s">
        <v>111</v>
      </c>
      <c r="E1" t="s">
        <v>114</v>
      </c>
      <c r="J1" t="s">
        <v>112</v>
      </c>
      <c r="N1" t="s">
        <v>113</v>
      </c>
    </row>
    <row r="2" spans="1:16">
      <c r="A2" s="56" t="s">
        <v>105</v>
      </c>
      <c r="B2" t="s">
        <v>108</v>
      </c>
      <c r="C2" s="59" t="s">
        <v>110</v>
      </c>
      <c r="E2" s="56" t="s">
        <v>108</v>
      </c>
      <c r="F2" s="56" t="s">
        <v>109</v>
      </c>
      <c r="J2" s="56" t="s">
        <v>108</v>
      </c>
      <c r="K2" s="56" t="s">
        <v>109</v>
      </c>
      <c r="N2" s="56" t="s">
        <v>108</v>
      </c>
      <c r="O2" s="56" t="s">
        <v>109</v>
      </c>
    </row>
    <row r="3" spans="1:16">
      <c r="A3" s="57" t="s">
        <v>10</v>
      </c>
      <c r="B3" s="58">
        <v>2.7923741532744621</v>
      </c>
      <c r="C3">
        <v>1</v>
      </c>
      <c r="E3" s="56" t="s">
        <v>105</v>
      </c>
      <c r="F3" s="79" t="s">
        <v>86</v>
      </c>
      <c r="G3" s="79" t="s">
        <v>107</v>
      </c>
      <c r="J3" s="56" t="s">
        <v>105</v>
      </c>
      <c r="K3" s="79" t="s">
        <v>87</v>
      </c>
      <c r="L3" s="79" t="s">
        <v>107</v>
      </c>
      <c r="N3" s="56" t="s">
        <v>105</v>
      </c>
      <c r="O3" s="79" t="s">
        <v>88</v>
      </c>
      <c r="P3" s="79" t="s">
        <v>107</v>
      </c>
    </row>
    <row r="4" spans="1:16">
      <c r="A4" s="57" t="s">
        <v>19</v>
      </c>
      <c r="B4" s="58">
        <v>2.4415160865344072</v>
      </c>
      <c r="C4">
        <v>2</v>
      </c>
      <c r="E4" s="57" t="s">
        <v>10</v>
      </c>
      <c r="F4" s="58">
        <v>2.7923741532744621</v>
      </c>
      <c r="G4" s="58">
        <v>2.7923741532744621</v>
      </c>
      <c r="J4" s="57" t="s">
        <v>35</v>
      </c>
      <c r="K4" s="58">
        <v>2.189928761331037</v>
      </c>
      <c r="L4" s="58">
        <v>2.189928761331037</v>
      </c>
      <c r="N4" s="57" t="s">
        <v>8</v>
      </c>
      <c r="O4" s="58">
        <v>0.97305389221556893</v>
      </c>
      <c r="P4" s="58">
        <v>0.97305389221556893</v>
      </c>
    </row>
    <row r="5" spans="1:16">
      <c r="A5" s="57" t="s">
        <v>35</v>
      </c>
      <c r="B5" s="58">
        <v>2.189928761331037</v>
      </c>
      <c r="C5">
        <v>3</v>
      </c>
      <c r="E5" s="57" t="s">
        <v>19</v>
      </c>
      <c r="F5" s="58">
        <v>2.4415160865344072</v>
      </c>
      <c r="G5" s="58">
        <v>2.4415160865344072</v>
      </c>
      <c r="J5" s="57" t="s">
        <v>40</v>
      </c>
      <c r="K5" s="58">
        <v>1.3271383644732886</v>
      </c>
      <c r="L5" s="58">
        <v>1.3271383644732886</v>
      </c>
      <c r="N5" s="57" t="s">
        <v>12</v>
      </c>
      <c r="O5" s="58">
        <v>0.96153846153846156</v>
      </c>
      <c r="P5" s="58">
        <v>0.96153846153846156</v>
      </c>
    </row>
    <row r="6" spans="1:16">
      <c r="A6" s="57" t="s">
        <v>9</v>
      </c>
      <c r="B6" s="58">
        <v>1.9701492537313436</v>
      </c>
      <c r="C6">
        <v>4</v>
      </c>
      <c r="E6" s="57" t="s">
        <v>9</v>
      </c>
      <c r="F6" s="58">
        <v>1.9701492537313436</v>
      </c>
      <c r="G6" s="58">
        <v>1.9701492537313436</v>
      </c>
      <c r="J6" s="57" t="s">
        <v>44</v>
      </c>
      <c r="K6" s="58">
        <v>0.7303370786516854</v>
      </c>
      <c r="L6" s="58">
        <v>0.7303370786516854</v>
      </c>
      <c r="N6" s="57" t="s">
        <v>20</v>
      </c>
      <c r="O6" s="58">
        <v>0.93390804597701149</v>
      </c>
      <c r="P6" s="58">
        <v>0.93390804597701149</v>
      </c>
    </row>
    <row r="7" spans="1:16">
      <c r="A7" s="57" t="s">
        <v>48</v>
      </c>
      <c r="B7" s="58">
        <v>1.9365405077436664</v>
      </c>
      <c r="C7">
        <v>5</v>
      </c>
      <c r="E7" s="57" t="s">
        <v>48</v>
      </c>
      <c r="F7" s="58">
        <v>1.9365405077436664</v>
      </c>
      <c r="G7" s="58">
        <v>1.9365405077436664</v>
      </c>
      <c r="J7" s="57" t="s">
        <v>47</v>
      </c>
      <c r="K7" s="58">
        <v>0</v>
      </c>
      <c r="L7" s="58">
        <v>0</v>
      </c>
      <c r="N7" s="57" t="s">
        <v>107</v>
      </c>
      <c r="O7" s="58">
        <v>2.8685003997310421</v>
      </c>
      <c r="P7" s="58">
        <v>2.8685003997310421</v>
      </c>
    </row>
    <row r="8" spans="1:16">
      <c r="A8" s="57" t="s">
        <v>3</v>
      </c>
      <c r="B8" s="58">
        <v>1.9282230472446678</v>
      </c>
      <c r="C8">
        <v>6</v>
      </c>
      <c r="E8" s="57" t="s">
        <v>3</v>
      </c>
      <c r="F8" s="58">
        <v>1.9282230472446678</v>
      </c>
      <c r="G8" s="58">
        <v>1.9282230472446678</v>
      </c>
      <c r="J8" s="57" t="s">
        <v>107</v>
      </c>
      <c r="K8" s="58">
        <v>4.2474042044560107</v>
      </c>
      <c r="L8" s="58">
        <v>4.2474042044560107</v>
      </c>
    </row>
    <row r="9" spans="1:16">
      <c r="A9" s="57" t="s">
        <v>53</v>
      </c>
      <c r="B9" s="58">
        <v>1.9174989556655349</v>
      </c>
      <c r="C9">
        <v>7</v>
      </c>
      <c r="E9" s="57" t="s">
        <v>53</v>
      </c>
      <c r="F9" s="58">
        <v>1.9174989556655349</v>
      </c>
      <c r="G9" s="58">
        <v>1.9174989556655349</v>
      </c>
    </row>
    <row r="10" spans="1:16">
      <c r="A10" s="57" t="s">
        <v>13</v>
      </c>
      <c r="B10" s="58">
        <v>1.910267615865175</v>
      </c>
      <c r="C10">
        <v>8</v>
      </c>
      <c r="E10" s="57" t="s">
        <v>13</v>
      </c>
      <c r="F10" s="58">
        <v>1.910267615865175</v>
      </c>
      <c r="G10" s="58">
        <v>1.910267615865175</v>
      </c>
    </row>
    <row r="11" spans="1:16">
      <c r="A11" s="57" t="s">
        <v>23</v>
      </c>
      <c r="B11" s="58">
        <v>1.8578475509029344</v>
      </c>
      <c r="C11">
        <v>9</v>
      </c>
      <c r="E11" s="57" t="s">
        <v>23</v>
      </c>
      <c r="F11" s="58">
        <v>1.8578475509029344</v>
      </c>
      <c r="G11" s="58">
        <v>1.8578475509029344</v>
      </c>
    </row>
    <row r="12" spans="1:16">
      <c r="A12" s="57" t="s">
        <v>22</v>
      </c>
      <c r="B12" s="58">
        <v>1.8387445421683086</v>
      </c>
      <c r="C12">
        <v>10</v>
      </c>
      <c r="E12" s="57" t="s">
        <v>22</v>
      </c>
      <c r="F12" s="58">
        <v>1.8387445421683086</v>
      </c>
      <c r="G12" s="58">
        <v>1.8387445421683086</v>
      </c>
    </row>
    <row r="13" spans="1:16">
      <c r="A13" s="57" t="s">
        <v>16</v>
      </c>
      <c r="B13" s="58">
        <v>1.8111182085915494</v>
      </c>
      <c r="C13">
        <v>11</v>
      </c>
      <c r="E13" s="57" t="s">
        <v>16</v>
      </c>
      <c r="F13" s="58">
        <v>1.8111182085915494</v>
      </c>
      <c r="G13" s="58">
        <v>1.8111182085915494</v>
      </c>
    </row>
    <row r="14" spans="1:16">
      <c r="A14" s="57" t="s">
        <v>68</v>
      </c>
      <c r="B14" s="58">
        <v>1.6233886484568445</v>
      </c>
      <c r="C14">
        <v>12</v>
      </c>
      <c r="E14" s="57" t="s">
        <v>68</v>
      </c>
      <c r="F14" s="58">
        <v>1.6233886484568445</v>
      </c>
      <c r="G14" s="58">
        <v>1.6233886484568445</v>
      </c>
    </row>
    <row r="15" spans="1:16">
      <c r="A15" s="57" t="s">
        <v>34</v>
      </c>
      <c r="B15" s="58">
        <v>1.5997635956794625</v>
      </c>
      <c r="C15">
        <v>13</v>
      </c>
      <c r="E15" s="57" t="s">
        <v>34</v>
      </c>
      <c r="F15" s="58">
        <v>1.5997635956794625</v>
      </c>
      <c r="G15" s="58">
        <v>1.5997635956794625</v>
      </c>
    </row>
    <row r="16" spans="1:16">
      <c r="A16" s="57" t="s">
        <v>41</v>
      </c>
      <c r="B16" s="58">
        <v>1.5877303507476119</v>
      </c>
      <c r="C16">
        <v>14</v>
      </c>
      <c r="E16" s="57" t="s">
        <v>41</v>
      </c>
      <c r="F16" s="58">
        <v>1.5877303507476119</v>
      </c>
      <c r="G16" s="58">
        <v>1.5877303507476119</v>
      </c>
    </row>
    <row r="17" spans="1:7">
      <c r="A17" s="57" t="s">
        <v>29</v>
      </c>
      <c r="B17" s="58">
        <v>1.5261978332188906</v>
      </c>
      <c r="C17">
        <v>15</v>
      </c>
      <c r="E17" s="57" t="s">
        <v>29</v>
      </c>
      <c r="F17" s="58">
        <v>1.5261978332188906</v>
      </c>
      <c r="G17" s="58">
        <v>1.5261978332188906</v>
      </c>
    </row>
    <row r="18" spans="1:7">
      <c r="A18" s="57" t="s">
        <v>43</v>
      </c>
      <c r="B18" s="58">
        <v>1.5239039117603239</v>
      </c>
      <c r="C18">
        <v>16</v>
      </c>
      <c r="E18" s="57" t="s">
        <v>43</v>
      </c>
      <c r="F18" s="58">
        <v>1.5239039117603239</v>
      </c>
      <c r="G18" s="58">
        <v>1.5239039117603239</v>
      </c>
    </row>
    <row r="19" spans="1:7">
      <c r="A19" s="57" t="s">
        <v>63</v>
      </c>
      <c r="B19" s="58">
        <v>1.4760217074339348</v>
      </c>
      <c r="C19">
        <v>17</v>
      </c>
      <c r="E19" s="57" t="s">
        <v>63</v>
      </c>
      <c r="F19" s="58">
        <v>1.4760217074339348</v>
      </c>
      <c r="G19" s="58">
        <v>1.4760217074339348</v>
      </c>
    </row>
    <row r="20" spans="1:7">
      <c r="A20" s="57" t="s">
        <v>40</v>
      </c>
      <c r="B20" s="58">
        <v>1.3271383644732886</v>
      </c>
      <c r="C20">
        <v>18</v>
      </c>
      <c r="E20" s="57" t="s">
        <v>30</v>
      </c>
      <c r="F20" s="58">
        <v>1.285692849124926</v>
      </c>
      <c r="G20" s="58">
        <v>1.285692849124926</v>
      </c>
    </row>
    <row r="21" spans="1:7">
      <c r="A21" s="57" t="s">
        <v>30</v>
      </c>
      <c r="B21" s="58">
        <v>1.285692849124926</v>
      </c>
      <c r="C21">
        <v>19</v>
      </c>
      <c r="E21" s="57" t="s">
        <v>101</v>
      </c>
      <c r="F21" s="58">
        <v>1</v>
      </c>
      <c r="G21" s="58">
        <v>1</v>
      </c>
    </row>
    <row r="22" spans="1:7">
      <c r="A22" s="57" t="s">
        <v>101</v>
      </c>
      <c r="B22" s="58">
        <v>1</v>
      </c>
      <c r="C22">
        <v>20</v>
      </c>
      <c r="E22" s="57" t="s">
        <v>2</v>
      </c>
      <c r="F22" s="58">
        <v>0.996</v>
      </c>
      <c r="G22" s="58">
        <v>0.996</v>
      </c>
    </row>
    <row r="23" spans="1:7">
      <c r="A23" s="57" t="s">
        <v>2</v>
      </c>
      <c r="B23" s="58">
        <v>0.996</v>
      </c>
      <c r="C23">
        <v>21</v>
      </c>
      <c r="E23" s="57" t="s">
        <v>5</v>
      </c>
      <c r="F23" s="58">
        <v>0.99199999999999999</v>
      </c>
      <c r="G23" s="58">
        <v>0.99199999999999999</v>
      </c>
    </row>
    <row r="24" spans="1:7">
      <c r="A24" s="57" t="s">
        <v>5</v>
      </c>
      <c r="B24" s="58">
        <v>0.99199999999999999</v>
      </c>
      <c r="C24">
        <v>22</v>
      </c>
      <c r="E24" s="57" t="s">
        <v>4</v>
      </c>
      <c r="F24" s="58">
        <v>0.98799999999999999</v>
      </c>
      <c r="G24" s="58">
        <v>0.98799999999999999</v>
      </c>
    </row>
    <row r="25" spans="1:7">
      <c r="A25" s="57" t="s">
        <v>4</v>
      </c>
      <c r="B25" s="58">
        <v>0.98799999999999999</v>
      </c>
      <c r="C25">
        <v>23</v>
      </c>
      <c r="E25" s="57" t="s">
        <v>6</v>
      </c>
      <c r="F25" s="58">
        <v>0.97597597597597596</v>
      </c>
      <c r="G25" s="58">
        <v>0.97597597597597596</v>
      </c>
    </row>
    <row r="26" spans="1:7">
      <c r="A26" s="57" t="s">
        <v>6</v>
      </c>
      <c r="B26" s="58">
        <v>0.97597597597597596</v>
      </c>
      <c r="C26">
        <v>24</v>
      </c>
      <c r="E26" s="57" t="s">
        <v>7</v>
      </c>
      <c r="F26" s="58">
        <v>0.97597597597597596</v>
      </c>
      <c r="G26" s="58">
        <v>0.97597597597597596</v>
      </c>
    </row>
    <row r="27" spans="1:7">
      <c r="A27" s="57" t="s">
        <v>7</v>
      </c>
      <c r="B27" s="58">
        <v>0.97597597597597596</v>
      </c>
      <c r="C27">
        <v>25</v>
      </c>
      <c r="E27" s="57" t="s">
        <v>8</v>
      </c>
      <c r="F27" s="58">
        <v>0.97305389221556893</v>
      </c>
      <c r="G27" s="58">
        <v>0.97305389221556893</v>
      </c>
    </row>
    <row r="28" spans="1:7">
      <c r="A28" s="57" t="s">
        <v>8</v>
      </c>
      <c r="B28" s="58">
        <v>0.97305389221556893</v>
      </c>
      <c r="C28">
        <v>26</v>
      </c>
      <c r="E28" s="57" t="s">
        <v>11</v>
      </c>
      <c r="F28" s="58">
        <v>0.96726190476190477</v>
      </c>
      <c r="G28" s="58">
        <v>0.96726190476190477</v>
      </c>
    </row>
    <row r="29" spans="1:7">
      <c r="A29" s="57" t="s">
        <v>11</v>
      </c>
      <c r="B29" s="58">
        <v>0.96726190476190477</v>
      </c>
      <c r="C29">
        <v>27</v>
      </c>
      <c r="E29" s="57" t="s">
        <v>12</v>
      </c>
      <c r="F29" s="58">
        <v>0.96153846153846156</v>
      </c>
      <c r="G29" s="58">
        <v>0.96153846153846156</v>
      </c>
    </row>
    <row r="30" spans="1:7">
      <c r="A30" s="57" t="s">
        <v>12</v>
      </c>
      <c r="B30" s="58">
        <v>0.96153846153846156</v>
      </c>
      <c r="C30">
        <v>28</v>
      </c>
      <c r="E30" s="57" t="s">
        <v>14</v>
      </c>
      <c r="F30" s="58">
        <v>0.95307917888563043</v>
      </c>
      <c r="G30" s="58">
        <v>0.95307917888563043</v>
      </c>
    </row>
    <row r="31" spans="1:7">
      <c r="A31" s="57" t="s">
        <v>14</v>
      </c>
      <c r="B31" s="58">
        <v>0.95307917888563043</v>
      </c>
      <c r="C31">
        <v>29</v>
      </c>
      <c r="E31" s="57" t="s">
        <v>15</v>
      </c>
      <c r="F31" s="58">
        <v>0.94752186588921283</v>
      </c>
      <c r="G31" s="58">
        <v>0.94752186588921283</v>
      </c>
    </row>
    <row r="32" spans="1:7">
      <c r="A32" s="57" t="s">
        <v>15</v>
      </c>
      <c r="B32" s="58">
        <v>0.94752186588921283</v>
      </c>
      <c r="C32">
        <v>30</v>
      </c>
      <c r="E32" s="57" t="s">
        <v>49</v>
      </c>
      <c r="F32" s="58">
        <v>0.94437861057621086</v>
      </c>
      <c r="G32" s="58">
        <v>0.94437861057621086</v>
      </c>
    </row>
    <row r="33" spans="1:7">
      <c r="A33" s="57" t="s">
        <v>49</v>
      </c>
      <c r="B33" s="58">
        <v>0.94437861057621086</v>
      </c>
      <c r="C33">
        <v>31</v>
      </c>
      <c r="E33" s="57" t="s">
        <v>17</v>
      </c>
      <c r="F33" s="58">
        <v>0.94202898550724634</v>
      </c>
      <c r="G33" s="58">
        <v>0.94202898550724634</v>
      </c>
    </row>
    <row r="34" spans="1:7">
      <c r="A34" s="57" t="s">
        <v>17</v>
      </c>
      <c r="B34" s="58">
        <v>0.94202898550724634</v>
      </c>
      <c r="C34">
        <v>32</v>
      </c>
      <c r="E34" s="57" t="s">
        <v>18</v>
      </c>
      <c r="F34" s="58">
        <v>0.94202898550724634</v>
      </c>
      <c r="G34" s="58">
        <v>0.94202898550724634</v>
      </c>
    </row>
    <row r="35" spans="1:7">
      <c r="A35" s="57" t="s">
        <v>18</v>
      </c>
      <c r="B35" s="58">
        <v>0.94202898550724634</v>
      </c>
      <c r="C35">
        <v>33</v>
      </c>
      <c r="E35" s="57" t="s">
        <v>20</v>
      </c>
      <c r="F35" s="58">
        <v>0.93390804597701149</v>
      </c>
      <c r="G35" s="58">
        <v>0.93390804597701149</v>
      </c>
    </row>
    <row r="36" spans="1:7">
      <c r="A36" s="57" t="s">
        <v>20</v>
      </c>
      <c r="B36" s="58">
        <v>0.93390804597701149</v>
      </c>
      <c r="C36">
        <v>34</v>
      </c>
      <c r="E36" s="57" t="s">
        <v>21</v>
      </c>
      <c r="F36" s="58">
        <v>0.9285714285714286</v>
      </c>
      <c r="G36" s="58">
        <v>0.9285714285714286</v>
      </c>
    </row>
    <row r="37" spans="1:7">
      <c r="A37" s="57" t="s">
        <v>21</v>
      </c>
      <c r="B37" s="58">
        <v>0.9285714285714286</v>
      </c>
      <c r="C37">
        <v>35</v>
      </c>
      <c r="E37" s="57" t="s">
        <v>56</v>
      </c>
      <c r="F37" s="58">
        <v>0.92398550724637685</v>
      </c>
      <c r="G37" s="58">
        <v>0.92398550724637685</v>
      </c>
    </row>
    <row r="38" spans="1:7">
      <c r="A38" s="57" t="s">
        <v>56</v>
      </c>
      <c r="B38" s="58">
        <v>0.92398550724637685</v>
      </c>
      <c r="C38">
        <v>36</v>
      </c>
      <c r="E38" s="57" t="s">
        <v>57</v>
      </c>
      <c r="F38" s="58">
        <v>0.91628341477436048</v>
      </c>
      <c r="G38" s="58">
        <v>0.91628341477436048</v>
      </c>
    </row>
    <row r="39" spans="1:7">
      <c r="A39" s="57" t="s">
        <v>57</v>
      </c>
      <c r="B39" s="58">
        <v>0.91628341477436048</v>
      </c>
      <c r="C39">
        <v>37</v>
      </c>
      <c r="E39" s="57" t="s">
        <v>25</v>
      </c>
      <c r="F39" s="58">
        <v>0.9129213483146067</v>
      </c>
      <c r="G39" s="58">
        <v>0.9129213483146067</v>
      </c>
    </row>
    <row r="40" spans="1:7">
      <c r="A40" s="57" t="s">
        <v>25</v>
      </c>
      <c r="B40" s="58">
        <v>0.9129213483146067</v>
      </c>
      <c r="C40">
        <v>38</v>
      </c>
      <c r="E40" s="57" t="s">
        <v>24</v>
      </c>
      <c r="F40" s="58">
        <v>0.9129213483146067</v>
      </c>
      <c r="G40" s="58">
        <v>0.9129213483146067</v>
      </c>
    </row>
    <row r="41" spans="1:7">
      <c r="A41" s="57" t="s">
        <v>24</v>
      </c>
      <c r="B41" s="58">
        <v>0.9129213483146067</v>
      </c>
      <c r="C41">
        <v>39</v>
      </c>
      <c r="E41" s="57" t="s">
        <v>26</v>
      </c>
      <c r="F41" s="58">
        <v>0.91036414565826329</v>
      </c>
      <c r="G41" s="58">
        <v>0.91036414565826329</v>
      </c>
    </row>
    <row r="42" spans="1:7">
      <c r="A42" s="57" t="s">
        <v>26</v>
      </c>
      <c r="B42" s="58">
        <v>0.91036414565826329</v>
      </c>
      <c r="C42">
        <v>40</v>
      </c>
      <c r="E42" s="57" t="s">
        <v>27</v>
      </c>
      <c r="F42" s="58">
        <v>0.90529247910863508</v>
      </c>
      <c r="G42" s="58">
        <v>0.90529247910863508</v>
      </c>
    </row>
    <row r="43" spans="1:7">
      <c r="A43" s="57" t="s">
        <v>27</v>
      </c>
      <c r="B43" s="58">
        <v>0.90529247910863508</v>
      </c>
      <c r="C43">
        <v>41</v>
      </c>
      <c r="E43" s="57" t="s">
        <v>58</v>
      </c>
      <c r="F43" s="58">
        <v>0.89631660340222141</v>
      </c>
      <c r="G43" s="58">
        <v>0.89631660340222141</v>
      </c>
    </row>
    <row r="44" spans="1:7">
      <c r="A44" s="57" t="s">
        <v>58</v>
      </c>
      <c r="B44" s="58">
        <v>0.89631660340222141</v>
      </c>
      <c r="C44">
        <v>42</v>
      </c>
      <c r="E44" s="57" t="s">
        <v>96</v>
      </c>
      <c r="F44" s="58">
        <v>0.88068316596821383</v>
      </c>
      <c r="G44" s="58">
        <v>0.88068316596821383</v>
      </c>
    </row>
    <row r="45" spans="1:7">
      <c r="A45" s="57" t="s">
        <v>96</v>
      </c>
      <c r="B45" s="58">
        <v>0.88068316596821383</v>
      </c>
      <c r="C45">
        <v>43</v>
      </c>
      <c r="E45" s="57" t="s">
        <v>59</v>
      </c>
      <c r="F45" s="58">
        <v>0.87311695425910718</v>
      </c>
      <c r="G45" s="58">
        <v>0.87311695425910718</v>
      </c>
    </row>
    <row r="46" spans="1:7">
      <c r="A46" s="57" t="s">
        <v>59</v>
      </c>
      <c r="B46" s="58">
        <v>0.87311695425910718</v>
      </c>
      <c r="C46">
        <v>44</v>
      </c>
      <c r="E46" s="57" t="s">
        <v>60</v>
      </c>
      <c r="F46" s="58">
        <v>0.86570710842555509</v>
      </c>
      <c r="G46" s="58">
        <v>0.86570710842555509</v>
      </c>
    </row>
    <row r="47" spans="1:7">
      <c r="A47" s="57" t="s">
        <v>60</v>
      </c>
      <c r="B47" s="58">
        <v>0.86570710842555509</v>
      </c>
      <c r="C47">
        <v>45</v>
      </c>
      <c r="E47" s="57" t="s">
        <v>61</v>
      </c>
      <c r="F47" s="58">
        <v>0.8470174040122227</v>
      </c>
      <c r="G47" s="58">
        <v>0.8470174040122227</v>
      </c>
    </row>
    <row r="48" spans="1:7">
      <c r="A48" s="57" t="s">
        <v>61</v>
      </c>
      <c r="B48" s="58">
        <v>0.8470174040122227</v>
      </c>
      <c r="C48">
        <v>46</v>
      </c>
      <c r="E48" s="57" t="s">
        <v>98</v>
      </c>
      <c r="F48" s="58">
        <v>0.84314912944738829</v>
      </c>
      <c r="G48" s="58">
        <v>0.84314912944738829</v>
      </c>
    </row>
    <row r="49" spans="1:7">
      <c r="A49" s="57" t="s">
        <v>98</v>
      </c>
      <c r="B49" s="58">
        <v>0.84314912944738829</v>
      </c>
      <c r="C49">
        <v>47</v>
      </c>
      <c r="E49" s="57" t="s">
        <v>62</v>
      </c>
      <c r="F49" s="58">
        <v>0.8430413223140496</v>
      </c>
      <c r="G49" s="58">
        <v>0.8430413223140496</v>
      </c>
    </row>
    <row r="50" spans="1:7">
      <c r="A50" s="57" t="s">
        <v>62</v>
      </c>
      <c r="B50" s="58">
        <v>0.8430413223140496</v>
      </c>
      <c r="C50">
        <v>48</v>
      </c>
      <c r="E50" s="57" t="s">
        <v>64</v>
      </c>
      <c r="F50" s="58">
        <v>0.82264516129032261</v>
      </c>
      <c r="G50" s="58">
        <v>0.82264516129032261</v>
      </c>
    </row>
    <row r="51" spans="1:7">
      <c r="A51" s="57" t="s">
        <v>64</v>
      </c>
      <c r="B51" s="58">
        <v>0.82264516129032261</v>
      </c>
      <c r="C51">
        <v>49</v>
      </c>
      <c r="E51" s="57" t="s">
        <v>65</v>
      </c>
      <c r="F51" s="58">
        <v>0.81690050611826515</v>
      </c>
      <c r="G51" s="58">
        <v>0.81690050611826515</v>
      </c>
    </row>
    <row r="52" spans="1:7">
      <c r="A52" s="57" t="s">
        <v>65</v>
      </c>
      <c r="B52" s="58">
        <v>0.81690050611826515</v>
      </c>
      <c r="C52">
        <v>50</v>
      </c>
      <c r="E52" s="57" t="s">
        <v>28</v>
      </c>
      <c r="F52" s="58">
        <v>0.8125</v>
      </c>
      <c r="G52" s="58">
        <v>0.8125</v>
      </c>
    </row>
    <row r="53" spans="1:7">
      <c r="A53" s="57" t="s">
        <v>28</v>
      </c>
      <c r="B53" s="58">
        <v>0.8125</v>
      </c>
      <c r="C53">
        <v>51</v>
      </c>
      <c r="E53" s="57" t="s">
        <v>31</v>
      </c>
      <c r="F53" s="58">
        <v>0.79462102689486558</v>
      </c>
      <c r="G53" s="58">
        <v>0.79462102689486558</v>
      </c>
    </row>
    <row r="54" spans="1:7">
      <c r="A54" s="57" t="s">
        <v>31</v>
      </c>
      <c r="B54" s="58">
        <v>0.79462102689486558</v>
      </c>
      <c r="C54">
        <v>52</v>
      </c>
      <c r="E54" s="57" t="s">
        <v>32</v>
      </c>
      <c r="F54" s="58">
        <v>0.7907542579075425</v>
      </c>
      <c r="G54" s="58">
        <v>0.7907542579075425</v>
      </c>
    </row>
    <row r="55" spans="1:7">
      <c r="A55" s="57" t="s">
        <v>32</v>
      </c>
      <c r="B55" s="58">
        <v>0.7907542579075425</v>
      </c>
      <c r="C55">
        <v>53</v>
      </c>
      <c r="E55" s="57" t="s">
        <v>33</v>
      </c>
      <c r="F55" s="58">
        <v>0.78883495145631066</v>
      </c>
      <c r="G55" s="58">
        <v>0.78883495145631066</v>
      </c>
    </row>
    <row r="56" spans="1:7">
      <c r="A56" s="57" t="s">
        <v>33</v>
      </c>
      <c r="B56" s="58">
        <v>0.78883495145631066</v>
      </c>
      <c r="C56">
        <v>54</v>
      </c>
      <c r="E56" s="57" t="s">
        <v>36</v>
      </c>
      <c r="F56" s="58">
        <v>0.77380952380952372</v>
      </c>
      <c r="G56" s="58">
        <v>0.77380952380952372</v>
      </c>
    </row>
    <row r="57" spans="1:7">
      <c r="A57" s="57" t="s">
        <v>36</v>
      </c>
      <c r="B57" s="58">
        <v>0.77380952380952372</v>
      </c>
      <c r="C57">
        <v>55</v>
      </c>
      <c r="E57" s="57" t="s">
        <v>37</v>
      </c>
      <c r="F57" s="58">
        <v>0.77197149643705465</v>
      </c>
      <c r="G57" s="58">
        <v>0.77197149643705465</v>
      </c>
    </row>
    <row r="58" spans="1:7">
      <c r="A58" s="57" t="s">
        <v>37</v>
      </c>
      <c r="B58" s="58">
        <v>0.77197149643705465</v>
      </c>
      <c r="C58">
        <v>56</v>
      </c>
      <c r="E58" s="57" t="s">
        <v>69</v>
      </c>
      <c r="F58" s="58">
        <v>0.75939491394199277</v>
      </c>
      <c r="G58" s="58">
        <v>0.75939491394199277</v>
      </c>
    </row>
    <row r="59" spans="1:7">
      <c r="A59" s="57" t="s">
        <v>69</v>
      </c>
      <c r="B59" s="58">
        <v>0.75939491394199277</v>
      </c>
      <c r="C59">
        <v>57</v>
      </c>
      <c r="E59" s="57" t="s">
        <v>70</v>
      </c>
      <c r="F59" s="58">
        <v>0.75642166459037796</v>
      </c>
      <c r="G59" s="58">
        <v>0.75642166459037796</v>
      </c>
    </row>
    <row r="60" spans="1:7">
      <c r="A60" s="57" t="s">
        <v>70</v>
      </c>
      <c r="B60" s="58">
        <v>0.75642166459037796</v>
      </c>
      <c r="C60">
        <v>58</v>
      </c>
      <c r="E60" s="57" t="s">
        <v>38</v>
      </c>
      <c r="F60" s="58">
        <v>0.7558139534883721</v>
      </c>
      <c r="G60" s="58">
        <v>0.7558139534883721</v>
      </c>
    </row>
    <row r="61" spans="1:7">
      <c r="A61" s="57" t="s">
        <v>38</v>
      </c>
      <c r="B61" s="58">
        <v>0.7558139534883721</v>
      </c>
      <c r="C61">
        <v>59</v>
      </c>
      <c r="E61" s="57" t="s">
        <v>39</v>
      </c>
      <c r="F61" s="58">
        <v>0.75406032482598617</v>
      </c>
      <c r="G61" s="58">
        <v>0.75406032482598617</v>
      </c>
    </row>
    <row r="62" spans="1:7">
      <c r="A62" s="57" t="s">
        <v>39</v>
      </c>
      <c r="B62" s="58">
        <v>0.75406032482598617</v>
      </c>
      <c r="C62">
        <v>60</v>
      </c>
      <c r="E62" s="57" t="s">
        <v>42</v>
      </c>
      <c r="F62" s="58">
        <v>0.73863636363636354</v>
      </c>
      <c r="G62" s="58">
        <v>0.73863636363636354</v>
      </c>
    </row>
    <row r="63" spans="1:7">
      <c r="A63" s="57" t="s">
        <v>42</v>
      </c>
      <c r="B63" s="58">
        <v>0.73863636363636354</v>
      </c>
      <c r="C63">
        <v>61</v>
      </c>
      <c r="E63" s="57" t="s">
        <v>71</v>
      </c>
      <c r="F63" s="58">
        <v>0.73256348385614156</v>
      </c>
      <c r="G63" s="58">
        <v>0.73256348385614156</v>
      </c>
    </row>
    <row r="64" spans="1:7">
      <c r="A64" s="57" t="s">
        <v>71</v>
      </c>
      <c r="B64" s="58">
        <v>0.73256348385614156</v>
      </c>
      <c r="C64">
        <v>62</v>
      </c>
      <c r="E64" s="57" t="s">
        <v>97</v>
      </c>
      <c r="F64" s="58">
        <v>0.72574444516843684</v>
      </c>
      <c r="G64" s="58">
        <v>0.72574444516843684</v>
      </c>
    </row>
    <row r="65" spans="1:7">
      <c r="A65" s="57" t="s">
        <v>44</v>
      </c>
      <c r="B65" s="58">
        <v>0.7303370786516854</v>
      </c>
      <c r="C65">
        <v>63</v>
      </c>
      <c r="E65" s="57" t="s">
        <v>72</v>
      </c>
      <c r="F65" s="58">
        <v>0.6821634924031672</v>
      </c>
      <c r="G65" s="58">
        <v>0.6821634924031672</v>
      </c>
    </row>
    <row r="66" spans="1:7">
      <c r="A66" s="57" t="s">
        <v>97</v>
      </c>
      <c r="B66" s="58">
        <v>0.72574444516843684</v>
      </c>
      <c r="C66">
        <v>64</v>
      </c>
      <c r="E66" s="57" t="s">
        <v>102</v>
      </c>
      <c r="F66" s="58">
        <v>0.65839096766566174</v>
      </c>
      <c r="G66" s="58">
        <v>0.65839096766566174</v>
      </c>
    </row>
    <row r="67" spans="1:7">
      <c r="A67" s="57" t="s">
        <v>72</v>
      </c>
      <c r="B67" s="58">
        <v>0.6821634924031672</v>
      </c>
      <c r="C67">
        <v>65</v>
      </c>
      <c r="E67" s="57" t="s">
        <v>100</v>
      </c>
      <c r="F67" s="58">
        <v>0.45893938769623799</v>
      </c>
      <c r="G67" s="58">
        <v>0.45893938769623799</v>
      </c>
    </row>
    <row r="68" spans="1:7">
      <c r="A68" s="57" t="s">
        <v>102</v>
      </c>
      <c r="B68" s="58">
        <v>0.65839096766566174</v>
      </c>
      <c r="C68">
        <v>66</v>
      </c>
      <c r="E68" s="57" t="s">
        <v>99</v>
      </c>
      <c r="F68" s="58">
        <v>0.4404460613729832</v>
      </c>
      <c r="G68" s="58">
        <v>0.4404460613729832</v>
      </c>
    </row>
    <row r="69" spans="1:7">
      <c r="A69" s="57" t="s">
        <v>100</v>
      </c>
      <c r="B69" s="58">
        <v>0.45893938769623799</v>
      </c>
      <c r="C69">
        <v>67</v>
      </c>
      <c r="E69" s="57" t="s">
        <v>172</v>
      </c>
      <c r="F69" s="58">
        <v>0.43957692004104504</v>
      </c>
      <c r="G69" s="58">
        <v>0.43957692004104504</v>
      </c>
    </row>
    <row r="70" spans="1:7">
      <c r="A70" s="57" t="s">
        <v>99</v>
      </c>
      <c r="B70" s="58">
        <v>0.4404460613729832</v>
      </c>
      <c r="C70">
        <v>68</v>
      </c>
      <c r="E70" s="57" t="s">
        <v>173</v>
      </c>
      <c r="F70" s="58">
        <v>0.41209116471807017</v>
      </c>
      <c r="G70" s="58">
        <v>0.41209116471807017</v>
      </c>
    </row>
    <row r="71" spans="1:7">
      <c r="A71" s="57" t="s">
        <v>172</v>
      </c>
      <c r="B71" s="58">
        <v>0.43957692004104504</v>
      </c>
      <c r="C71">
        <v>69</v>
      </c>
      <c r="E71" s="57" t="s">
        <v>171</v>
      </c>
      <c r="F71" s="58">
        <v>0.4031417402635008</v>
      </c>
      <c r="G71" s="58">
        <v>0.4031417402635008</v>
      </c>
    </row>
    <row r="72" spans="1:7">
      <c r="A72" s="57" t="s">
        <v>173</v>
      </c>
      <c r="B72" s="58">
        <v>0.41209116471807017</v>
      </c>
      <c r="C72">
        <v>70</v>
      </c>
      <c r="E72" s="57" t="s">
        <v>170</v>
      </c>
      <c r="F72" s="58">
        <v>0.39218309859154926</v>
      </c>
      <c r="G72" s="58">
        <v>0.39218309859154926</v>
      </c>
    </row>
    <row r="73" spans="1:7">
      <c r="A73" s="57" t="s">
        <v>171</v>
      </c>
      <c r="B73" s="58">
        <v>0.4031417402635008</v>
      </c>
      <c r="C73">
        <v>71</v>
      </c>
      <c r="E73" s="57" t="s">
        <v>74</v>
      </c>
      <c r="F73" s="58">
        <v>0</v>
      </c>
      <c r="G73" s="58">
        <v>0</v>
      </c>
    </row>
    <row r="74" spans="1:7">
      <c r="A74" s="57" t="s">
        <v>170</v>
      </c>
      <c r="B74" s="58">
        <v>0.39218309859154926</v>
      </c>
      <c r="C74">
        <v>72</v>
      </c>
      <c r="E74" s="57" t="s">
        <v>45</v>
      </c>
      <c r="F74" s="58">
        <v>0</v>
      </c>
      <c r="G74" s="58">
        <v>0</v>
      </c>
    </row>
    <row r="75" spans="1:7">
      <c r="A75" s="57" t="s">
        <v>74</v>
      </c>
      <c r="B75" s="58">
        <v>0</v>
      </c>
      <c r="C75">
        <v>73</v>
      </c>
      <c r="E75" s="57" t="s">
        <v>76</v>
      </c>
      <c r="F75" s="58">
        <v>0</v>
      </c>
      <c r="G75" s="58">
        <v>0</v>
      </c>
    </row>
    <row r="76" spans="1:7">
      <c r="A76" s="57" t="s">
        <v>45</v>
      </c>
      <c r="B76" s="58">
        <v>0</v>
      </c>
      <c r="E76" s="57" t="s">
        <v>107</v>
      </c>
      <c r="F76" s="58">
        <v>73.460706966945267</v>
      </c>
      <c r="G76" s="58">
        <v>73.460706966945267</v>
      </c>
    </row>
    <row r="77" spans="1:7">
      <c r="A77" s="57" t="s">
        <v>47</v>
      </c>
      <c r="B77" s="58">
        <v>0</v>
      </c>
    </row>
    <row r="78" spans="1:7">
      <c r="A78" s="57" t="s">
        <v>76</v>
      </c>
      <c r="B78" s="58">
        <v>0</v>
      </c>
    </row>
    <row r="79" spans="1:7">
      <c r="A79" s="57" t="s">
        <v>106</v>
      </c>
      <c r="B79" s="58"/>
    </row>
    <row r="80" spans="1:7">
      <c r="A80" s="57" t="s">
        <v>107</v>
      </c>
      <c r="B80" s="58">
        <v>77.708111171401285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48"/>
  <sheetViews>
    <sheetView workbookViewId="0">
      <selection sqref="A1:F48"/>
    </sheetView>
  </sheetViews>
  <sheetFormatPr defaultRowHeight="15"/>
  <cols>
    <col min="1" max="1" width="24.140625" bestFit="1" customWidth="1"/>
  </cols>
  <sheetData>
    <row r="1" spans="1:6">
      <c r="B1" t="s">
        <v>83</v>
      </c>
    </row>
    <row r="2" spans="1:6">
      <c r="B2" s="1" t="s">
        <v>78</v>
      </c>
      <c r="D2" s="1" t="s">
        <v>79</v>
      </c>
      <c r="E2" s="12" t="s">
        <v>81</v>
      </c>
      <c r="F2" s="12"/>
    </row>
    <row r="3" spans="1:6">
      <c r="A3" s="1" t="s">
        <v>0</v>
      </c>
      <c r="B3" t="s">
        <v>80</v>
      </c>
      <c r="C3" s="1" t="s">
        <v>1</v>
      </c>
      <c r="F3" t="s">
        <v>82</v>
      </c>
    </row>
    <row r="4" spans="1:6">
      <c r="A4" s="2" t="s">
        <v>2</v>
      </c>
      <c r="B4" s="2">
        <v>1</v>
      </c>
      <c r="C4" s="3">
        <v>3.25</v>
      </c>
      <c r="D4" s="2">
        <v>2</v>
      </c>
      <c r="E4" s="2">
        <f>3.25/C4</f>
        <v>1</v>
      </c>
      <c r="F4" s="2">
        <v>1</v>
      </c>
    </row>
    <row r="5" spans="1:6">
      <c r="A5" s="2" t="s">
        <v>3</v>
      </c>
      <c r="B5" s="2">
        <v>2</v>
      </c>
      <c r="C5" s="3">
        <v>3.26</v>
      </c>
      <c r="D5" s="2">
        <v>1</v>
      </c>
      <c r="E5" s="2">
        <f>3.25/C5</f>
        <v>0.99693251533742333</v>
      </c>
      <c r="F5" s="2">
        <v>1</v>
      </c>
    </row>
    <row r="6" spans="1:6">
      <c r="A6" s="2" t="s">
        <v>4</v>
      </c>
      <c r="B6" s="2">
        <v>3</v>
      </c>
      <c r="C6" s="3">
        <v>3.31</v>
      </c>
      <c r="D6" s="2">
        <v>4</v>
      </c>
      <c r="E6" s="2">
        <f t="shared" ref="E6:E46" si="0">3.25/C6</f>
        <v>0.98187311178247727</v>
      </c>
      <c r="F6" s="2">
        <v>0.98187311178247727</v>
      </c>
    </row>
    <row r="7" spans="1:6">
      <c r="A7" s="2" t="s">
        <v>5</v>
      </c>
      <c r="B7" s="2">
        <v>4</v>
      </c>
      <c r="C7" s="3">
        <v>3.32</v>
      </c>
      <c r="D7" s="2">
        <v>3</v>
      </c>
      <c r="E7" s="2">
        <f t="shared" si="0"/>
        <v>0.97891566265060248</v>
      </c>
      <c r="F7" s="2">
        <v>0.98187311178247727</v>
      </c>
    </row>
    <row r="8" spans="1:6">
      <c r="A8" s="2" t="s">
        <v>6</v>
      </c>
      <c r="B8" s="2">
        <v>5</v>
      </c>
      <c r="C8" s="3">
        <v>3.33</v>
      </c>
      <c r="D8" s="2"/>
      <c r="E8" s="2">
        <f t="shared" si="0"/>
        <v>0.97597597597597596</v>
      </c>
      <c r="F8" s="2">
        <v>0.97597597597597596</v>
      </c>
    </row>
    <row r="9" spans="1:6">
      <c r="A9" s="2" t="s">
        <v>7</v>
      </c>
      <c r="B9" s="2">
        <v>6</v>
      </c>
      <c r="C9" s="3">
        <v>3.33</v>
      </c>
      <c r="D9" s="2"/>
      <c r="E9" s="2">
        <f t="shared" si="0"/>
        <v>0.97597597597597596</v>
      </c>
      <c r="F9" s="2">
        <v>0.97597597597597596</v>
      </c>
    </row>
    <row r="10" spans="1:6">
      <c r="A10" s="2" t="s">
        <v>8</v>
      </c>
      <c r="B10" s="2">
        <v>7</v>
      </c>
      <c r="C10" s="3">
        <v>3.34</v>
      </c>
      <c r="D10" s="2"/>
      <c r="E10" s="2">
        <f t="shared" si="0"/>
        <v>0.97305389221556893</v>
      </c>
      <c r="F10" s="2">
        <v>0.97305389221556893</v>
      </c>
    </row>
    <row r="11" spans="1:6">
      <c r="A11" s="2" t="s">
        <v>9</v>
      </c>
      <c r="B11" s="2">
        <v>8</v>
      </c>
      <c r="C11" s="3">
        <v>3.35</v>
      </c>
      <c r="D11" s="2"/>
      <c r="E11" s="2">
        <f t="shared" si="0"/>
        <v>0.97014925373134331</v>
      </c>
      <c r="F11" s="2">
        <v>0.97014925373134331</v>
      </c>
    </row>
    <row r="12" spans="1:6">
      <c r="A12" s="2" t="s">
        <v>10</v>
      </c>
      <c r="B12" s="2">
        <v>9</v>
      </c>
      <c r="C12" s="3">
        <v>3.36</v>
      </c>
      <c r="D12" s="2"/>
      <c r="E12" s="2">
        <f t="shared" si="0"/>
        <v>0.96726190476190477</v>
      </c>
      <c r="F12" s="2">
        <v>0.96726190476190477</v>
      </c>
    </row>
    <row r="13" spans="1:6">
      <c r="A13" s="2" t="s">
        <v>11</v>
      </c>
      <c r="B13" s="2">
        <v>10</v>
      </c>
      <c r="C13" s="3">
        <v>3.36</v>
      </c>
      <c r="D13" s="2"/>
      <c r="E13" s="2">
        <f t="shared" si="0"/>
        <v>0.96726190476190477</v>
      </c>
      <c r="F13" s="2">
        <v>0.96726190476190477</v>
      </c>
    </row>
    <row r="14" spans="1:6">
      <c r="A14" s="2" t="s">
        <v>12</v>
      </c>
      <c r="B14" s="2">
        <v>11</v>
      </c>
      <c r="C14" s="3">
        <v>3.38</v>
      </c>
      <c r="D14" s="2"/>
      <c r="E14" s="2">
        <f t="shared" si="0"/>
        <v>0.96153846153846156</v>
      </c>
      <c r="F14" s="2">
        <v>0.96153846153846156</v>
      </c>
    </row>
    <row r="15" spans="1:6">
      <c r="A15" s="2" t="s">
        <v>13</v>
      </c>
      <c r="B15" s="2">
        <v>12</v>
      </c>
      <c r="C15" s="3">
        <v>3.4</v>
      </c>
      <c r="D15" s="2">
        <v>5</v>
      </c>
      <c r="E15" s="2">
        <f t="shared" si="0"/>
        <v>0.95588235294117652</v>
      </c>
      <c r="F15" s="2">
        <v>0.97597597597597596</v>
      </c>
    </row>
    <row r="16" spans="1:6">
      <c r="A16" s="2" t="s">
        <v>14</v>
      </c>
      <c r="B16" s="2">
        <v>13</v>
      </c>
      <c r="C16" s="3">
        <v>3.41</v>
      </c>
      <c r="D16" s="2"/>
      <c r="E16" s="2">
        <f t="shared" si="0"/>
        <v>0.95307917888563043</v>
      </c>
      <c r="F16" s="2">
        <v>0.95307917888563043</v>
      </c>
    </row>
    <row r="17" spans="1:6">
      <c r="A17" s="2" t="s">
        <v>15</v>
      </c>
      <c r="B17" s="2">
        <v>14</v>
      </c>
      <c r="C17" s="3">
        <v>3.43</v>
      </c>
      <c r="D17" s="2"/>
      <c r="E17" s="2">
        <f t="shared" si="0"/>
        <v>0.94752186588921283</v>
      </c>
      <c r="F17" s="2">
        <v>0.94752186588921283</v>
      </c>
    </row>
    <row r="18" spans="1:6">
      <c r="A18" s="2" t="s">
        <v>16</v>
      </c>
      <c r="B18" s="2">
        <v>15</v>
      </c>
      <c r="C18" s="3">
        <v>3.43</v>
      </c>
      <c r="D18" s="2"/>
      <c r="E18" s="2">
        <f t="shared" si="0"/>
        <v>0.94752186588921283</v>
      </c>
      <c r="F18" s="2">
        <v>0.94752186588921283</v>
      </c>
    </row>
    <row r="19" spans="1:6">
      <c r="A19" s="2" t="s">
        <v>17</v>
      </c>
      <c r="B19" s="2">
        <v>16</v>
      </c>
      <c r="C19" s="3">
        <v>3.45</v>
      </c>
      <c r="D19" s="2"/>
      <c r="E19" s="2">
        <f t="shared" si="0"/>
        <v>0.94202898550724634</v>
      </c>
      <c r="F19" s="2">
        <v>0.94202898550724634</v>
      </c>
    </row>
    <row r="20" spans="1:6">
      <c r="A20" s="2" t="s">
        <v>18</v>
      </c>
      <c r="B20" s="2">
        <v>17</v>
      </c>
      <c r="C20" s="3">
        <v>3.45</v>
      </c>
      <c r="D20" s="2"/>
      <c r="E20" s="2">
        <f t="shared" si="0"/>
        <v>0.94202898550724634</v>
      </c>
      <c r="F20" s="2">
        <v>0.94202898550724634</v>
      </c>
    </row>
    <row r="21" spans="1:6">
      <c r="A21" s="2" t="s">
        <v>19</v>
      </c>
      <c r="B21" s="2">
        <v>18</v>
      </c>
      <c r="C21" s="3">
        <v>3.47</v>
      </c>
      <c r="D21" s="2"/>
      <c r="E21" s="2">
        <f t="shared" si="0"/>
        <v>0.93659942363112392</v>
      </c>
      <c r="F21" s="2">
        <v>0.93659942363112392</v>
      </c>
    </row>
    <row r="22" spans="1:6">
      <c r="A22" s="2" t="s">
        <v>20</v>
      </c>
      <c r="B22" s="2">
        <v>19</v>
      </c>
      <c r="C22" s="3">
        <v>3.48</v>
      </c>
      <c r="D22" s="2"/>
      <c r="E22" s="2">
        <f t="shared" si="0"/>
        <v>0.93390804597701149</v>
      </c>
      <c r="F22" s="2">
        <v>0.93390804597701149</v>
      </c>
    </row>
    <row r="23" spans="1:6">
      <c r="A23" s="2" t="s">
        <v>21</v>
      </c>
      <c r="B23" s="2">
        <v>20</v>
      </c>
      <c r="C23" s="3">
        <v>3.5</v>
      </c>
      <c r="D23" s="2"/>
      <c r="E23" s="2">
        <f t="shared" si="0"/>
        <v>0.9285714285714286</v>
      </c>
      <c r="F23" s="2">
        <v>0.9285714285714286</v>
      </c>
    </row>
    <row r="24" spans="1:6">
      <c r="A24" s="2" t="s">
        <v>22</v>
      </c>
      <c r="B24" s="2">
        <v>21</v>
      </c>
      <c r="C24" s="3">
        <v>3.53</v>
      </c>
      <c r="D24" s="2"/>
      <c r="E24" s="2">
        <f t="shared" si="0"/>
        <v>0.92067988668555245</v>
      </c>
      <c r="F24" s="2">
        <v>0.92067988668555245</v>
      </c>
    </row>
    <row r="25" spans="1:6">
      <c r="A25" s="2" t="s">
        <v>23</v>
      </c>
      <c r="B25" s="2">
        <v>22</v>
      </c>
      <c r="C25" s="3">
        <v>3.55</v>
      </c>
      <c r="D25" s="2"/>
      <c r="E25" s="2">
        <f t="shared" si="0"/>
        <v>0.91549295774647887</v>
      </c>
      <c r="F25" s="2">
        <v>0.91549295774647887</v>
      </c>
    </row>
    <row r="26" spans="1:6">
      <c r="A26" s="2" t="s">
        <v>24</v>
      </c>
      <c r="B26" s="2">
        <v>23</v>
      </c>
      <c r="C26" s="3">
        <v>3.56</v>
      </c>
      <c r="D26" s="2"/>
      <c r="E26" s="2">
        <f t="shared" si="0"/>
        <v>0.9129213483146067</v>
      </c>
      <c r="F26" s="2">
        <v>0.9129213483146067</v>
      </c>
    </row>
    <row r="27" spans="1:6">
      <c r="A27" s="2" t="s">
        <v>25</v>
      </c>
      <c r="B27" s="2">
        <v>24</v>
      </c>
      <c r="C27" s="3">
        <v>3.56</v>
      </c>
      <c r="D27" s="2"/>
      <c r="E27" s="2">
        <f t="shared" si="0"/>
        <v>0.9129213483146067</v>
      </c>
      <c r="F27" s="2">
        <v>0.9129213483146067</v>
      </c>
    </row>
    <row r="28" spans="1:6">
      <c r="A28" s="2" t="s">
        <v>26</v>
      </c>
      <c r="B28" s="2">
        <v>25</v>
      </c>
      <c r="C28" s="3">
        <v>3.57</v>
      </c>
      <c r="D28" s="2"/>
      <c r="E28" s="2">
        <f t="shared" si="0"/>
        <v>0.91036414565826329</v>
      </c>
      <c r="F28" s="2">
        <v>0.91036414565826329</v>
      </c>
    </row>
    <row r="29" spans="1:6">
      <c r="A29" s="2" t="s">
        <v>27</v>
      </c>
      <c r="B29" s="2">
        <v>26</v>
      </c>
      <c r="C29" s="3">
        <v>3.59</v>
      </c>
      <c r="D29" s="2"/>
      <c r="E29" s="2">
        <f t="shared" si="0"/>
        <v>0.90529247910863508</v>
      </c>
      <c r="F29" s="2">
        <v>0.90529247910863508</v>
      </c>
    </row>
    <row r="30" spans="1:6">
      <c r="A30" s="2" t="s">
        <v>28</v>
      </c>
      <c r="B30" s="2">
        <v>27</v>
      </c>
      <c r="C30" s="3">
        <v>4</v>
      </c>
      <c r="D30" s="2"/>
      <c r="E30" s="2">
        <f t="shared" si="0"/>
        <v>0.8125</v>
      </c>
      <c r="F30" s="2">
        <v>0.8125</v>
      </c>
    </row>
    <row r="31" spans="1:6">
      <c r="A31" s="2" t="s">
        <v>29</v>
      </c>
      <c r="B31" s="2">
        <v>28</v>
      </c>
      <c r="C31" s="3">
        <v>4.08</v>
      </c>
      <c r="D31" s="2"/>
      <c r="E31" s="2">
        <f t="shared" si="0"/>
        <v>0.79656862745098034</v>
      </c>
      <c r="F31" s="2">
        <v>0.79656862745098034</v>
      </c>
    </row>
    <row r="32" spans="1:6">
      <c r="A32" s="2" t="s">
        <v>30</v>
      </c>
      <c r="B32" s="2">
        <v>29</v>
      </c>
      <c r="C32" s="3">
        <v>4.09</v>
      </c>
      <c r="D32" s="2"/>
      <c r="E32" s="2">
        <f t="shared" si="0"/>
        <v>0.79462102689486558</v>
      </c>
      <c r="F32" s="2">
        <v>0.79462102689486558</v>
      </c>
    </row>
    <row r="33" spans="1:6">
      <c r="A33" s="2" t="s">
        <v>31</v>
      </c>
      <c r="B33" s="2">
        <v>30</v>
      </c>
      <c r="C33" s="3">
        <v>4.09</v>
      </c>
      <c r="D33" s="2"/>
      <c r="E33" s="2">
        <f t="shared" si="0"/>
        <v>0.79462102689486558</v>
      </c>
      <c r="F33" s="2">
        <v>0.79462102689486558</v>
      </c>
    </row>
    <row r="34" spans="1:6">
      <c r="A34" s="2" t="s">
        <v>32</v>
      </c>
      <c r="B34" s="2">
        <v>31</v>
      </c>
      <c r="C34" s="3">
        <v>4.1100000000000003</v>
      </c>
      <c r="D34" s="2"/>
      <c r="E34" s="2">
        <f t="shared" si="0"/>
        <v>0.7907542579075425</v>
      </c>
      <c r="F34" s="2">
        <v>0.7907542579075425</v>
      </c>
    </row>
    <row r="35" spans="1:6">
      <c r="A35" s="2" t="s">
        <v>33</v>
      </c>
      <c r="B35" s="2">
        <v>32</v>
      </c>
      <c r="C35" s="3">
        <v>4.12</v>
      </c>
      <c r="D35" s="2"/>
      <c r="E35" s="2">
        <f t="shared" si="0"/>
        <v>0.78883495145631066</v>
      </c>
      <c r="F35" s="2">
        <v>0.78883495145631066</v>
      </c>
    </row>
    <row r="36" spans="1:6">
      <c r="A36" s="2" t="s">
        <v>34</v>
      </c>
      <c r="B36" s="2">
        <v>33</v>
      </c>
      <c r="C36" s="3">
        <v>4.13</v>
      </c>
      <c r="D36" s="2"/>
      <c r="E36" s="2">
        <f t="shared" si="0"/>
        <v>0.78692493946731235</v>
      </c>
      <c r="F36" s="2">
        <v>0.78692493946731235</v>
      </c>
    </row>
    <row r="37" spans="1:6">
      <c r="A37" s="2" t="s">
        <v>35</v>
      </c>
      <c r="B37" s="2">
        <v>34</v>
      </c>
      <c r="C37" s="3">
        <v>4.18</v>
      </c>
      <c r="D37" s="2"/>
      <c r="E37" s="2">
        <f t="shared" si="0"/>
        <v>0.77751196172248804</v>
      </c>
      <c r="F37" s="2">
        <v>0.77751196172248804</v>
      </c>
    </row>
    <row r="38" spans="1:6">
      <c r="A38" s="2" t="s">
        <v>36</v>
      </c>
      <c r="B38" s="2">
        <v>35</v>
      </c>
      <c r="C38" s="3">
        <v>4.2</v>
      </c>
      <c r="D38" s="2"/>
      <c r="E38" s="2">
        <f t="shared" si="0"/>
        <v>0.77380952380952372</v>
      </c>
      <c r="F38" s="2">
        <v>0.77380952380952372</v>
      </c>
    </row>
    <row r="39" spans="1:6">
      <c r="A39" s="2" t="s">
        <v>37</v>
      </c>
      <c r="B39" s="2">
        <v>36</v>
      </c>
      <c r="C39" s="3">
        <v>4.21</v>
      </c>
      <c r="D39" s="2"/>
      <c r="E39" s="2">
        <f t="shared" si="0"/>
        <v>0.77197149643705465</v>
      </c>
      <c r="F39" s="2">
        <v>0.77197149643705465</v>
      </c>
    </row>
    <row r="40" spans="1:6">
      <c r="A40" s="2" t="s">
        <v>38</v>
      </c>
      <c r="B40" s="2">
        <v>37</v>
      </c>
      <c r="C40" s="3">
        <v>4.3</v>
      </c>
      <c r="D40" s="2"/>
      <c r="E40" s="2">
        <f t="shared" si="0"/>
        <v>0.7558139534883721</v>
      </c>
      <c r="F40" s="2">
        <v>0.7558139534883721</v>
      </c>
    </row>
    <row r="41" spans="1:6">
      <c r="A41" s="2" t="s">
        <v>39</v>
      </c>
      <c r="B41" s="2">
        <v>38</v>
      </c>
      <c r="C41" s="3">
        <v>4.3099999999999996</v>
      </c>
      <c r="D41" s="2"/>
      <c r="E41" s="2">
        <f t="shared" si="0"/>
        <v>0.75406032482598617</v>
      </c>
      <c r="F41" s="2">
        <v>0.75406032482598617</v>
      </c>
    </row>
    <row r="42" spans="1:6">
      <c r="A42" s="2" t="s">
        <v>40</v>
      </c>
      <c r="B42" s="2">
        <v>39</v>
      </c>
      <c r="C42" s="3">
        <v>4.3899999999999997</v>
      </c>
      <c r="D42" s="2"/>
      <c r="E42" s="2">
        <f t="shared" si="0"/>
        <v>0.74031890660592259</v>
      </c>
      <c r="F42" s="2">
        <v>0.74031890660592259</v>
      </c>
    </row>
    <row r="43" spans="1:6">
      <c r="A43" s="2" t="s">
        <v>41</v>
      </c>
      <c r="B43" s="2">
        <v>40</v>
      </c>
      <c r="C43" s="3">
        <v>4.3899999999999997</v>
      </c>
      <c r="D43" s="2"/>
      <c r="E43" s="2">
        <f t="shared" si="0"/>
        <v>0.74031890660592259</v>
      </c>
      <c r="F43" s="2">
        <v>0.74031890660592259</v>
      </c>
    </row>
    <row r="44" spans="1:6">
      <c r="A44" s="2" t="s">
        <v>42</v>
      </c>
      <c r="B44" s="2">
        <v>41</v>
      </c>
      <c r="C44" s="3">
        <v>4.4000000000000004</v>
      </c>
      <c r="D44" s="2"/>
      <c r="E44" s="2">
        <f t="shared" si="0"/>
        <v>0.73863636363636354</v>
      </c>
      <c r="F44" s="2">
        <v>0.73863636363636354</v>
      </c>
    </row>
    <row r="45" spans="1:6">
      <c r="A45" s="2" t="s">
        <v>43</v>
      </c>
      <c r="B45" s="2">
        <v>42</v>
      </c>
      <c r="C45" s="3">
        <v>4.43</v>
      </c>
      <c r="D45" s="2"/>
      <c r="E45" s="2">
        <f t="shared" si="0"/>
        <v>0.73363431151241543</v>
      </c>
      <c r="F45" s="2">
        <v>0.73363431151241543</v>
      </c>
    </row>
    <row r="46" spans="1:6">
      <c r="A46" s="2" t="s">
        <v>44</v>
      </c>
      <c r="B46" s="2">
        <v>43</v>
      </c>
      <c r="C46" s="3">
        <v>4.45</v>
      </c>
      <c r="D46" s="2"/>
      <c r="E46" s="2">
        <f t="shared" si="0"/>
        <v>0.7303370786516854</v>
      </c>
      <c r="F46" s="2">
        <v>0.7303370786516854</v>
      </c>
    </row>
    <row r="47" spans="1:6">
      <c r="A47" s="2" t="s">
        <v>45</v>
      </c>
      <c r="B47" s="2">
        <v>44</v>
      </c>
      <c r="C47" s="3" t="s">
        <v>46</v>
      </c>
      <c r="D47" s="2"/>
      <c r="E47" s="11"/>
      <c r="F47" s="11"/>
    </row>
    <row r="48" spans="1:6">
      <c r="A48" s="2" t="s">
        <v>47</v>
      </c>
      <c r="B48" s="2">
        <v>45</v>
      </c>
      <c r="C48" s="3" t="s">
        <v>46</v>
      </c>
      <c r="D48" s="2"/>
      <c r="E48" s="11"/>
      <c r="F48"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38"/>
  <sheetViews>
    <sheetView workbookViewId="0">
      <selection activeCell="F8" sqref="F8"/>
    </sheetView>
  </sheetViews>
  <sheetFormatPr defaultRowHeight="15"/>
  <cols>
    <col min="2" max="2" width="20" bestFit="1" customWidth="1"/>
  </cols>
  <sheetData>
    <row r="1" spans="1:4">
      <c r="A1" s="6" t="s">
        <v>77</v>
      </c>
    </row>
    <row r="3" spans="1:4">
      <c r="B3" s="6" t="s">
        <v>50</v>
      </c>
      <c r="C3" s="4"/>
    </row>
    <row r="4" spans="1:4">
      <c r="A4" s="4"/>
      <c r="B4" s="7" t="s">
        <v>51</v>
      </c>
      <c r="C4" s="4" t="s">
        <v>52</v>
      </c>
    </row>
    <row r="5" spans="1:4">
      <c r="A5" s="4">
        <v>1</v>
      </c>
      <c r="B5" s="4" t="s">
        <v>9</v>
      </c>
      <c r="C5" s="4">
        <v>127.50999999999999</v>
      </c>
      <c r="D5">
        <f>127.51/C5</f>
        <v>1.0000000000000002</v>
      </c>
    </row>
    <row r="6" spans="1:4">
      <c r="A6" s="4">
        <v>2</v>
      </c>
      <c r="B6" s="4" t="s">
        <v>53</v>
      </c>
      <c r="C6" s="4">
        <v>131.51</v>
      </c>
      <c r="D6">
        <f t="shared" ref="D6:D36" si="0">127.51/C6</f>
        <v>0.96958406204851355</v>
      </c>
    </row>
    <row r="7" spans="1:4">
      <c r="A7" s="4">
        <v>3</v>
      </c>
      <c r="B7" s="4" t="s">
        <v>48</v>
      </c>
      <c r="C7" s="4">
        <v>132.57</v>
      </c>
      <c r="D7">
        <f t="shared" si="0"/>
        <v>0.96183148525307394</v>
      </c>
    </row>
    <row r="8" spans="1:4">
      <c r="A8" s="4">
        <v>4</v>
      </c>
      <c r="B8" s="4" t="s">
        <v>49</v>
      </c>
      <c r="C8" s="4">
        <v>135.02000000000001</v>
      </c>
      <c r="D8">
        <f t="shared" si="0"/>
        <v>0.94437861057621086</v>
      </c>
    </row>
    <row r="9" spans="1:4">
      <c r="A9" s="4">
        <v>5</v>
      </c>
      <c r="B9" s="4" t="s">
        <v>23</v>
      </c>
      <c r="C9" s="4">
        <v>135.31</v>
      </c>
      <c r="D9">
        <f t="shared" si="0"/>
        <v>0.94235459315645553</v>
      </c>
    </row>
    <row r="10" spans="1:4">
      <c r="A10" s="4">
        <v>6</v>
      </c>
      <c r="B10" s="4" t="s">
        <v>54</v>
      </c>
      <c r="C10" s="4">
        <v>137.37</v>
      </c>
      <c r="D10">
        <f t="shared" si="0"/>
        <v>0.92822304724466764</v>
      </c>
    </row>
    <row r="11" spans="1:4">
      <c r="A11" s="4">
        <v>7</v>
      </c>
      <c r="B11" s="4" t="s">
        <v>55</v>
      </c>
      <c r="C11" s="4">
        <v>137.66</v>
      </c>
      <c r="D11">
        <f t="shared" si="0"/>
        <v>0.92626761586517514</v>
      </c>
    </row>
    <row r="12" spans="1:4">
      <c r="A12" s="4">
        <v>8</v>
      </c>
      <c r="B12" s="4" t="s">
        <v>56</v>
      </c>
      <c r="C12" s="4">
        <v>138</v>
      </c>
      <c r="D12">
        <f t="shared" si="0"/>
        <v>0.92398550724637685</v>
      </c>
    </row>
    <row r="13" spans="1:4">
      <c r="A13" s="4">
        <v>9</v>
      </c>
      <c r="B13" s="4" t="s">
        <v>22</v>
      </c>
      <c r="C13" s="4">
        <v>138.88999999999999</v>
      </c>
      <c r="D13">
        <f t="shared" si="0"/>
        <v>0.91806465548275629</v>
      </c>
    </row>
    <row r="14" spans="1:4">
      <c r="A14" s="4">
        <v>10</v>
      </c>
      <c r="B14" s="4" t="s">
        <v>57</v>
      </c>
      <c r="C14" s="4">
        <v>139.16</v>
      </c>
      <c r="D14">
        <f t="shared" si="0"/>
        <v>0.91628341477436048</v>
      </c>
    </row>
    <row r="15" spans="1:4">
      <c r="A15" s="4">
        <v>11</v>
      </c>
      <c r="B15" s="4" t="s">
        <v>58</v>
      </c>
      <c r="C15" s="4">
        <v>142.26</v>
      </c>
      <c r="D15">
        <f t="shared" si="0"/>
        <v>0.89631660340222141</v>
      </c>
    </row>
    <row r="16" spans="1:4">
      <c r="A16" s="4">
        <v>12</v>
      </c>
      <c r="B16" s="4" t="s">
        <v>19</v>
      </c>
      <c r="C16" s="4">
        <v>143.09</v>
      </c>
      <c r="D16">
        <f t="shared" si="0"/>
        <v>0.89111747851002865</v>
      </c>
    </row>
    <row r="17" spans="1:4">
      <c r="A17" s="4">
        <v>13</v>
      </c>
      <c r="B17" s="4" t="s">
        <v>10</v>
      </c>
      <c r="C17" s="4">
        <v>144.06</v>
      </c>
      <c r="D17">
        <f t="shared" si="0"/>
        <v>0.88511731223101486</v>
      </c>
    </row>
    <row r="18" spans="1:4">
      <c r="A18" s="4">
        <v>14</v>
      </c>
      <c r="B18" s="4" t="s">
        <v>59</v>
      </c>
      <c r="C18" s="4">
        <v>146.04</v>
      </c>
      <c r="D18">
        <f t="shared" si="0"/>
        <v>0.87311695425910718</v>
      </c>
    </row>
    <row r="19" spans="1:4">
      <c r="A19" s="4">
        <v>15</v>
      </c>
      <c r="B19" s="4" t="s">
        <v>60</v>
      </c>
      <c r="C19" s="4">
        <v>147.29</v>
      </c>
      <c r="D19">
        <f t="shared" si="0"/>
        <v>0.86570710842555509</v>
      </c>
    </row>
    <row r="20" spans="1:4">
      <c r="A20" s="4">
        <v>16</v>
      </c>
      <c r="B20" s="4" t="s">
        <v>16</v>
      </c>
      <c r="C20" s="4">
        <v>147.65</v>
      </c>
      <c r="D20">
        <f t="shared" si="0"/>
        <v>0.86359634270233665</v>
      </c>
    </row>
    <row r="21" spans="1:4">
      <c r="A21" s="4">
        <v>17</v>
      </c>
      <c r="B21" s="4" t="s">
        <v>41</v>
      </c>
      <c r="C21" s="4">
        <v>150.47</v>
      </c>
      <c r="D21">
        <f t="shared" si="0"/>
        <v>0.84741144414168945</v>
      </c>
    </row>
    <row r="22" spans="1:4">
      <c r="A22" s="4">
        <v>18</v>
      </c>
      <c r="B22" s="4" t="s">
        <v>61</v>
      </c>
      <c r="C22" s="4">
        <v>150.54</v>
      </c>
      <c r="D22">
        <f t="shared" si="0"/>
        <v>0.8470174040122227</v>
      </c>
    </row>
    <row r="23" spans="1:4">
      <c r="A23" s="4">
        <v>19</v>
      </c>
      <c r="B23" s="4" t="s">
        <v>62</v>
      </c>
      <c r="C23" s="4">
        <v>151.25</v>
      </c>
      <c r="D23">
        <f t="shared" si="0"/>
        <v>0.8430413223140496</v>
      </c>
    </row>
    <row r="24" spans="1:4">
      <c r="A24" s="4">
        <v>20</v>
      </c>
      <c r="B24" s="4" t="s">
        <v>63</v>
      </c>
      <c r="C24" s="4">
        <v>154.79000000000002</v>
      </c>
      <c r="D24">
        <f t="shared" si="0"/>
        <v>0.82376122488532844</v>
      </c>
    </row>
    <row r="25" spans="1:4">
      <c r="A25" s="4">
        <v>21</v>
      </c>
      <c r="B25" s="4" t="s">
        <v>64</v>
      </c>
      <c r="C25" s="4">
        <v>155</v>
      </c>
      <c r="D25">
        <f t="shared" si="0"/>
        <v>0.82264516129032261</v>
      </c>
    </row>
    <row r="26" spans="1:4">
      <c r="A26" s="4">
        <v>22</v>
      </c>
      <c r="B26" s="4" t="s">
        <v>65</v>
      </c>
      <c r="C26" s="4">
        <v>156.09</v>
      </c>
      <c r="D26">
        <f t="shared" si="0"/>
        <v>0.81690050611826515</v>
      </c>
    </row>
    <row r="27" spans="1:4">
      <c r="A27" s="4">
        <v>23</v>
      </c>
      <c r="B27" s="4" t="s">
        <v>34</v>
      </c>
      <c r="C27" s="4">
        <v>156.87</v>
      </c>
      <c r="D27">
        <f t="shared" si="0"/>
        <v>0.81283865621215023</v>
      </c>
    </row>
    <row r="28" spans="1:4">
      <c r="A28" s="4">
        <v>24</v>
      </c>
      <c r="B28" s="4" t="s">
        <v>66</v>
      </c>
      <c r="C28" s="4">
        <v>159.26</v>
      </c>
      <c r="D28">
        <f t="shared" si="0"/>
        <v>0.80064046213738549</v>
      </c>
    </row>
    <row r="29" spans="1:4">
      <c r="A29" s="4">
        <v>25</v>
      </c>
      <c r="B29" s="4" t="s">
        <v>67</v>
      </c>
      <c r="C29" s="4">
        <v>161.35</v>
      </c>
      <c r="D29">
        <f t="shared" si="0"/>
        <v>0.79026960024790838</v>
      </c>
    </row>
    <row r="30" spans="1:4">
      <c r="A30" s="4">
        <v>26</v>
      </c>
      <c r="B30" s="4" t="s">
        <v>68</v>
      </c>
      <c r="C30" s="4">
        <v>162.84</v>
      </c>
      <c r="D30">
        <f t="shared" si="0"/>
        <v>0.78303856546303119</v>
      </c>
    </row>
    <row r="31" spans="1:4">
      <c r="A31" s="4">
        <v>27</v>
      </c>
      <c r="B31" s="4" t="s">
        <v>69</v>
      </c>
      <c r="C31" s="4">
        <v>167.91</v>
      </c>
      <c r="D31">
        <f t="shared" si="0"/>
        <v>0.75939491394199277</v>
      </c>
    </row>
    <row r="32" spans="1:4">
      <c r="A32" s="4">
        <v>28</v>
      </c>
      <c r="B32" s="4" t="s">
        <v>70</v>
      </c>
      <c r="C32" s="4">
        <v>168.57</v>
      </c>
      <c r="D32">
        <f t="shared" si="0"/>
        <v>0.75642166459037796</v>
      </c>
    </row>
    <row r="33" spans="1:4">
      <c r="A33" s="4">
        <v>29</v>
      </c>
      <c r="B33" s="4" t="s">
        <v>71</v>
      </c>
      <c r="C33" s="4">
        <v>174.06</v>
      </c>
      <c r="D33">
        <f t="shared" si="0"/>
        <v>0.73256348385614156</v>
      </c>
    </row>
    <row r="34" spans="1:4">
      <c r="A34" s="4">
        <v>30</v>
      </c>
      <c r="B34" s="4" t="s">
        <v>29</v>
      </c>
      <c r="C34" s="4">
        <v>174.76</v>
      </c>
      <c r="D34">
        <f t="shared" si="0"/>
        <v>0.72962920576791035</v>
      </c>
    </row>
    <row r="35" spans="1:4">
      <c r="A35" s="4">
        <v>31</v>
      </c>
      <c r="B35" s="4" t="s">
        <v>72</v>
      </c>
      <c r="C35" s="4">
        <v>186.92</v>
      </c>
      <c r="D35">
        <f t="shared" si="0"/>
        <v>0.6821634924031672</v>
      </c>
    </row>
    <row r="36" spans="1:4">
      <c r="A36" s="4">
        <v>32</v>
      </c>
      <c r="B36" s="4" t="s">
        <v>73</v>
      </c>
      <c r="C36" s="4">
        <v>217.29000000000002</v>
      </c>
      <c r="D36">
        <f t="shared" si="0"/>
        <v>0.58681945786736611</v>
      </c>
    </row>
    <row r="37" spans="1:4">
      <c r="A37" s="4">
        <v>33</v>
      </c>
      <c r="B37" s="4" t="s">
        <v>74</v>
      </c>
      <c r="C37" s="4" t="s">
        <v>75</v>
      </c>
    </row>
    <row r="38" spans="1:4">
      <c r="A38" s="4">
        <v>34</v>
      </c>
      <c r="B38" s="4" t="s">
        <v>76</v>
      </c>
      <c r="C38" s="4"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O22"/>
  <sheetViews>
    <sheetView workbookViewId="0">
      <selection activeCell="B4" sqref="B4:F22"/>
    </sheetView>
  </sheetViews>
  <sheetFormatPr defaultRowHeight="15"/>
  <cols>
    <col min="4" max="6" width="9.140625" style="79"/>
    <col min="7" max="10" width="9.140625" customWidth="1"/>
    <col min="13" max="13" width="9.140625" style="79"/>
  </cols>
  <sheetData>
    <row r="1" spans="1:15">
      <c r="A1" s="63"/>
      <c r="B1" s="70" t="s">
        <v>125</v>
      </c>
      <c r="C1" s="63"/>
      <c r="G1" s="63"/>
      <c r="H1" s="63"/>
      <c r="I1" s="63"/>
      <c r="J1" s="63"/>
      <c r="K1" s="63"/>
      <c r="L1" s="63"/>
      <c r="N1" s="63"/>
    </row>
    <row r="2" spans="1:15">
      <c r="A2" s="63"/>
      <c r="B2" s="66" t="s">
        <v>78</v>
      </c>
      <c r="C2" s="64"/>
      <c r="D2" s="81"/>
      <c r="E2" s="81" t="s">
        <v>81</v>
      </c>
      <c r="F2" s="81"/>
      <c r="G2" s="63"/>
      <c r="H2" s="63"/>
      <c r="I2" s="63"/>
      <c r="J2" s="65" t="s">
        <v>79</v>
      </c>
      <c r="K2" s="70" t="s">
        <v>126</v>
      </c>
      <c r="M2" s="67" t="s">
        <v>81</v>
      </c>
      <c r="N2" s="63"/>
    </row>
    <row r="3" spans="1:15">
      <c r="A3" s="63"/>
      <c r="C3" s="65" t="s">
        <v>1</v>
      </c>
      <c r="D3" s="82" t="s">
        <v>80</v>
      </c>
      <c r="E3" s="93" t="s">
        <v>94</v>
      </c>
      <c r="G3" s="70" t="s">
        <v>127</v>
      </c>
      <c r="H3" s="70" t="s">
        <v>128</v>
      </c>
      <c r="I3" s="70" t="s">
        <v>129</v>
      </c>
      <c r="J3" s="70" t="s">
        <v>130</v>
      </c>
      <c r="L3" s="69" t="s">
        <v>94</v>
      </c>
      <c r="N3" s="68" t="s">
        <v>80</v>
      </c>
    </row>
    <row r="4" spans="1:15">
      <c r="A4" s="71"/>
      <c r="B4" s="71" t="s">
        <v>131</v>
      </c>
      <c r="C4" s="71" t="s">
        <v>132</v>
      </c>
      <c r="D4" s="98">
        <v>7</v>
      </c>
      <c r="E4" s="98">
        <v>132.54</v>
      </c>
      <c r="F4" s="98">
        <v>0.8403500829938132</v>
      </c>
      <c r="G4" s="71"/>
      <c r="H4" s="72">
        <v>21.34</v>
      </c>
      <c r="I4" s="72">
        <v>23.57</v>
      </c>
      <c r="J4" s="72">
        <v>28</v>
      </c>
      <c r="K4" s="72">
        <v>59.63</v>
      </c>
      <c r="L4" s="72">
        <v>132.54</v>
      </c>
      <c r="M4" s="72">
        <v>132.54</v>
      </c>
      <c r="N4" s="99">
        <f t="shared" ref="N4:N13" si="0">+M$14/M4</f>
        <v>0.8403500829938132</v>
      </c>
      <c r="O4" s="74">
        <v>7</v>
      </c>
    </row>
    <row r="5" spans="1:15">
      <c r="A5" s="71">
        <v>2</v>
      </c>
      <c r="B5" s="71" t="s">
        <v>133</v>
      </c>
      <c r="C5" s="71" t="s">
        <v>134</v>
      </c>
      <c r="D5" s="98">
        <v>19</v>
      </c>
      <c r="E5" s="98">
        <v>284</v>
      </c>
      <c r="F5" s="98">
        <v>0.39218309859154926</v>
      </c>
      <c r="G5" s="71" t="s">
        <v>135</v>
      </c>
      <c r="H5" s="75">
        <v>23.94</v>
      </c>
      <c r="I5" s="75">
        <v>63.37</v>
      </c>
      <c r="J5" s="75">
        <v>22.69</v>
      </c>
      <c r="K5" s="75"/>
      <c r="L5" s="72">
        <v>110</v>
      </c>
      <c r="M5" s="78">
        <v>284</v>
      </c>
      <c r="N5" s="99">
        <f t="shared" si="0"/>
        <v>0.39218309859154926</v>
      </c>
      <c r="O5" s="74">
        <v>19</v>
      </c>
    </row>
    <row r="6" spans="1:15" ht="24.75">
      <c r="A6" s="71">
        <v>6</v>
      </c>
      <c r="B6" s="71" t="s">
        <v>136</v>
      </c>
      <c r="C6" s="71" t="s">
        <v>137</v>
      </c>
      <c r="D6" s="98">
        <v>3</v>
      </c>
      <c r="E6" s="98">
        <v>117.5</v>
      </c>
      <c r="F6" s="98">
        <v>0.94791489361702119</v>
      </c>
      <c r="G6" s="71"/>
      <c r="H6" s="72">
        <v>19.09</v>
      </c>
      <c r="I6" s="72">
        <v>18.28</v>
      </c>
      <c r="J6" s="72">
        <v>28.22</v>
      </c>
      <c r="K6" s="72">
        <v>51.91</v>
      </c>
      <c r="L6" s="72">
        <v>117.5</v>
      </c>
      <c r="M6" s="72">
        <v>117.5</v>
      </c>
      <c r="N6" s="99">
        <f t="shared" si="0"/>
        <v>0.94791489361702119</v>
      </c>
      <c r="O6" s="74">
        <v>3</v>
      </c>
    </row>
    <row r="7" spans="1:15">
      <c r="A7" s="71">
        <v>13</v>
      </c>
      <c r="B7" s="71" t="s">
        <v>138</v>
      </c>
      <c r="C7" s="71" t="s">
        <v>139</v>
      </c>
      <c r="D7" s="98">
        <v>11</v>
      </c>
      <c r="E7" s="98">
        <v>181.46</v>
      </c>
      <c r="F7" s="98">
        <v>0.61379918439325465</v>
      </c>
      <c r="G7" s="71"/>
      <c r="H7" s="72">
        <v>19.62</v>
      </c>
      <c r="I7" s="72">
        <v>38.28</v>
      </c>
      <c r="J7" s="72">
        <v>64.63</v>
      </c>
      <c r="K7" s="72">
        <v>58.93</v>
      </c>
      <c r="L7" s="72">
        <v>181.46</v>
      </c>
      <c r="M7" s="72">
        <v>181.46</v>
      </c>
      <c r="N7" s="99">
        <f t="shared" si="0"/>
        <v>0.61379918439325465</v>
      </c>
      <c r="O7" s="74">
        <v>11</v>
      </c>
    </row>
    <row r="8" spans="1:15">
      <c r="A8" s="71">
        <v>8</v>
      </c>
      <c r="B8" s="71" t="s">
        <v>140</v>
      </c>
      <c r="C8" s="71" t="s">
        <v>141</v>
      </c>
      <c r="D8" s="98">
        <v>10</v>
      </c>
      <c r="E8" s="98">
        <v>170.76</v>
      </c>
      <c r="F8" s="98">
        <v>0.65226048254860625</v>
      </c>
      <c r="G8" s="71"/>
      <c r="H8" s="72">
        <v>21.91</v>
      </c>
      <c r="I8" s="72">
        <v>22.16</v>
      </c>
      <c r="J8" s="72">
        <v>74.63</v>
      </c>
      <c r="K8" s="72">
        <v>52.09</v>
      </c>
      <c r="L8" s="72">
        <v>170.79</v>
      </c>
      <c r="M8" s="72">
        <v>170.76</v>
      </c>
      <c r="N8" s="99">
        <f t="shared" si="0"/>
        <v>0.65226048254860625</v>
      </c>
      <c r="O8" s="74">
        <v>10</v>
      </c>
    </row>
    <row r="9" spans="1:15">
      <c r="A9" s="71">
        <v>3</v>
      </c>
      <c r="B9" s="71" t="s">
        <v>142</v>
      </c>
      <c r="C9" s="71" t="s">
        <v>143</v>
      </c>
      <c r="D9" s="98">
        <v>18</v>
      </c>
      <c r="E9" s="98">
        <v>276.27999999999997</v>
      </c>
      <c r="F9" s="98">
        <v>0.4031417402635008</v>
      </c>
      <c r="G9" s="71" t="s">
        <v>135</v>
      </c>
      <c r="H9" s="75">
        <v>27.09</v>
      </c>
      <c r="I9" s="75">
        <v>49.72</v>
      </c>
      <c r="J9" s="75">
        <v>25.47</v>
      </c>
      <c r="K9" s="75"/>
      <c r="L9" s="72">
        <v>102.28</v>
      </c>
      <c r="M9" s="78">
        <v>276.27999999999997</v>
      </c>
      <c r="N9" s="99">
        <f t="shared" si="0"/>
        <v>0.4031417402635008</v>
      </c>
      <c r="O9" s="74">
        <v>18</v>
      </c>
    </row>
    <row r="10" spans="1:15" ht="24.75">
      <c r="A10" s="71">
        <v>3</v>
      </c>
      <c r="B10" s="71" t="s">
        <v>144</v>
      </c>
      <c r="C10" s="71" t="s">
        <v>145</v>
      </c>
      <c r="D10" s="98">
        <v>13</v>
      </c>
      <c r="E10" s="98">
        <v>226.81</v>
      </c>
      <c r="F10" s="98">
        <v>0.49107182223006035</v>
      </c>
      <c r="G10" s="71"/>
      <c r="H10" s="72">
        <v>24.12</v>
      </c>
      <c r="I10" s="72">
        <v>28.06</v>
      </c>
      <c r="J10" s="72">
        <v>74.63</v>
      </c>
      <c r="K10" s="72"/>
      <c r="L10" s="72">
        <v>126.81</v>
      </c>
      <c r="M10" s="73">
        <v>226.81</v>
      </c>
      <c r="N10" s="99">
        <f t="shared" si="0"/>
        <v>0.49107182223006035</v>
      </c>
      <c r="O10" s="74">
        <v>13</v>
      </c>
    </row>
    <row r="11" spans="1:15">
      <c r="A11" s="71">
        <v>4</v>
      </c>
      <c r="B11" s="71" t="s">
        <v>146</v>
      </c>
      <c r="C11" s="71" t="s">
        <v>147</v>
      </c>
      <c r="D11" s="98">
        <v>8</v>
      </c>
      <c r="E11" s="98">
        <v>153.47</v>
      </c>
      <c r="F11" s="98">
        <v>0.72574444516843684</v>
      </c>
      <c r="G11" s="71"/>
      <c r="H11" s="72">
        <v>24.78</v>
      </c>
      <c r="I11" s="72">
        <v>27.84</v>
      </c>
      <c r="J11" s="72">
        <v>32.22</v>
      </c>
      <c r="K11" s="72">
        <v>69.63</v>
      </c>
      <c r="L11" s="72">
        <v>154.47</v>
      </c>
      <c r="M11" s="72">
        <v>153.47</v>
      </c>
      <c r="N11" s="99">
        <f t="shared" si="0"/>
        <v>0.72574444516843684</v>
      </c>
      <c r="O11" s="74">
        <v>8</v>
      </c>
    </row>
    <row r="12" spans="1:15">
      <c r="A12" s="71">
        <v>10</v>
      </c>
      <c r="B12" s="71" t="s">
        <v>148</v>
      </c>
      <c r="C12" s="71" t="s">
        <v>149</v>
      </c>
      <c r="D12" s="98">
        <v>14</v>
      </c>
      <c r="E12" s="98">
        <v>242.69</v>
      </c>
      <c r="F12" s="98">
        <v>0.45893938769623799</v>
      </c>
      <c r="G12" s="71"/>
      <c r="H12" s="72">
        <v>24.12</v>
      </c>
      <c r="I12" s="72">
        <v>43.94</v>
      </c>
      <c r="J12" s="72">
        <v>74.63</v>
      </c>
      <c r="K12" s="72"/>
      <c r="L12" s="72">
        <v>142.69</v>
      </c>
      <c r="M12" s="73">
        <v>242.69</v>
      </c>
      <c r="N12" s="99">
        <f t="shared" si="0"/>
        <v>0.45893938769623799</v>
      </c>
      <c r="O12" s="74">
        <v>14</v>
      </c>
    </row>
    <row r="13" spans="1:15">
      <c r="A13" s="71">
        <v>4</v>
      </c>
      <c r="B13" s="71" t="s">
        <v>150</v>
      </c>
      <c r="C13" s="71" t="s">
        <v>151</v>
      </c>
      <c r="D13" s="98">
        <v>16</v>
      </c>
      <c r="E13" s="98">
        <v>253.38</v>
      </c>
      <c r="F13" s="98">
        <v>0.43957692004104504</v>
      </c>
      <c r="G13" s="71" t="s">
        <v>135</v>
      </c>
      <c r="H13" s="75">
        <v>19.850000000000001</v>
      </c>
      <c r="I13" s="75">
        <v>40.369999999999997</v>
      </c>
      <c r="J13" s="75">
        <v>19.16</v>
      </c>
      <c r="K13" s="75"/>
      <c r="L13" s="72">
        <v>79.38</v>
      </c>
      <c r="M13" s="78">
        <v>253.38</v>
      </c>
      <c r="N13" s="99">
        <f t="shared" si="0"/>
        <v>0.43957692004104504</v>
      </c>
      <c r="O13" s="74">
        <v>16</v>
      </c>
    </row>
    <row r="14" spans="1:15">
      <c r="A14" s="71">
        <v>11</v>
      </c>
      <c r="B14" s="71" t="s">
        <v>152</v>
      </c>
      <c r="C14" s="71" t="s">
        <v>153</v>
      </c>
      <c r="D14" s="98">
        <v>1</v>
      </c>
      <c r="E14" s="98">
        <v>111.38</v>
      </c>
      <c r="F14" s="98">
        <v>1</v>
      </c>
      <c r="G14" s="71"/>
      <c r="H14" s="72">
        <v>21.34</v>
      </c>
      <c r="I14" s="72">
        <v>19.47</v>
      </c>
      <c r="J14" s="72">
        <v>19.72</v>
      </c>
      <c r="K14" s="72">
        <v>50.85</v>
      </c>
      <c r="L14" s="72">
        <v>111.38</v>
      </c>
      <c r="M14" s="72">
        <v>111.38</v>
      </c>
      <c r="N14" s="99">
        <f>+M$14/M14</f>
        <v>1</v>
      </c>
      <c r="O14" s="74">
        <v>1</v>
      </c>
    </row>
    <row r="15" spans="1:15">
      <c r="A15" s="71">
        <v>15</v>
      </c>
      <c r="B15" s="71" t="s">
        <v>154</v>
      </c>
      <c r="C15" s="71" t="s">
        <v>155</v>
      </c>
      <c r="D15" s="98">
        <v>2</v>
      </c>
      <c r="E15" s="98">
        <v>114.27</v>
      </c>
      <c r="F15" s="98">
        <v>0.97470902249059244</v>
      </c>
      <c r="G15" s="71"/>
      <c r="H15" s="72">
        <v>20.72</v>
      </c>
      <c r="I15" s="72">
        <v>23.63</v>
      </c>
      <c r="J15" s="72">
        <v>21.63</v>
      </c>
      <c r="K15" s="72">
        <v>48.29</v>
      </c>
      <c r="L15" s="72">
        <v>114.26999999999998</v>
      </c>
      <c r="M15" s="72">
        <v>114.27</v>
      </c>
      <c r="N15" s="99">
        <f t="shared" ref="N15:N22" si="1">+M$14/M15</f>
        <v>0.97470902249059244</v>
      </c>
      <c r="O15" s="74">
        <v>2</v>
      </c>
    </row>
    <row r="16" spans="1:15">
      <c r="A16" s="71">
        <v>9</v>
      </c>
      <c r="B16" s="71" t="s">
        <v>156</v>
      </c>
      <c r="C16" s="71" t="s">
        <v>157</v>
      </c>
      <c r="D16" s="98">
        <v>15</v>
      </c>
      <c r="E16" s="98">
        <v>252.88</v>
      </c>
      <c r="F16" s="98">
        <v>0.4404460613729832</v>
      </c>
      <c r="G16" s="71"/>
      <c r="H16" s="72">
        <v>24.31</v>
      </c>
      <c r="I16" s="72">
        <v>53.94</v>
      </c>
      <c r="J16" s="72">
        <v>74.63</v>
      </c>
      <c r="K16" s="72"/>
      <c r="L16" s="72">
        <v>152.88</v>
      </c>
      <c r="M16" s="73">
        <v>252.88</v>
      </c>
      <c r="N16" s="99">
        <f t="shared" si="1"/>
        <v>0.4404460613729832</v>
      </c>
      <c r="O16" s="74">
        <v>15</v>
      </c>
    </row>
    <row r="17" spans="1:15">
      <c r="A17" s="71">
        <v>2</v>
      </c>
      <c r="B17" s="71" t="s">
        <v>158</v>
      </c>
      <c r="C17" s="71" t="s">
        <v>159</v>
      </c>
      <c r="D17" s="98">
        <v>4</v>
      </c>
      <c r="E17" s="98">
        <v>118.49</v>
      </c>
      <c r="F17" s="98">
        <v>0.93999493628154274</v>
      </c>
      <c r="G17" s="71"/>
      <c r="H17" s="72">
        <v>21.44</v>
      </c>
      <c r="I17" s="72">
        <v>20.34</v>
      </c>
      <c r="J17" s="72">
        <v>25.62</v>
      </c>
      <c r="K17" s="72">
        <v>51.09</v>
      </c>
      <c r="L17" s="72">
        <v>118.49000000000001</v>
      </c>
      <c r="M17" s="72">
        <v>118.49</v>
      </c>
      <c r="N17" s="99">
        <f t="shared" si="1"/>
        <v>0.93999493628154274</v>
      </c>
      <c r="O17" s="74">
        <v>4</v>
      </c>
    </row>
    <row r="18" spans="1:15">
      <c r="A18" s="71">
        <v>1</v>
      </c>
      <c r="B18" s="71" t="s">
        <v>160</v>
      </c>
      <c r="C18" s="71" t="s">
        <v>161</v>
      </c>
      <c r="D18" s="98">
        <v>17</v>
      </c>
      <c r="E18" s="98">
        <v>270.27999999999997</v>
      </c>
      <c r="F18" s="98">
        <v>0.41209116471807017</v>
      </c>
      <c r="G18" s="71" t="s">
        <v>135</v>
      </c>
      <c r="H18" s="75">
        <v>20.59</v>
      </c>
      <c r="I18" s="75">
        <v>53.37</v>
      </c>
      <c r="J18" s="75">
        <v>22.32</v>
      </c>
      <c r="K18" s="75"/>
      <c r="L18" s="72">
        <v>96.28</v>
      </c>
      <c r="M18" s="78">
        <v>270.27999999999997</v>
      </c>
      <c r="N18" s="99">
        <f t="shared" si="1"/>
        <v>0.41209116471807017</v>
      </c>
      <c r="O18" s="74">
        <v>17</v>
      </c>
    </row>
    <row r="19" spans="1:15">
      <c r="A19" s="71">
        <v>1</v>
      </c>
      <c r="B19" s="71" t="s">
        <v>162</v>
      </c>
      <c r="C19" s="71" t="s">
        <v>163</v>
      </c>
      <c r="D19" s="98">
        <v>5</v>
      </c>
      <c r="E19" s="98">
        <v>126.47</v>
      </c>
      <c r="F19" s="98">
        <v>0.88068316596821383</v>
      </c>
      <c r="G19" s="71"/>
      <c r="H19" s="72">
        <v>25.31</v>
      </c>
      <c r="I19" s="72">
        <v>23.19</v>
      </c>
      <c r="J19" s="72">
        <v>21.59</v>
      </c>
      <c r="K19" s="72">
        <v>56.38</v>
      </c>
      <c r="L19" s="72">
        <v>126.47</v>
      </c>
      <c r="M19" s="77">
        <v>126.47</v>
      </c>
      <c r="N19" s="99">
        <f t="shared" si="1"/>
        <v>0.88068316596821383</v>
      </c>
      <c r="O19" s="74">
        <v>5</v>
      </c>
    </row>
    <row r="20" spans="1:15">
      <c r="A20" s="71">
        <v>14</v>
      </c>
      <c r="B20" s="71" t="s">
        <v>164</v>
      </c>
      <c r="C20" s="71" t="s">
        <v>165</v>
      </c>
      <c r="D20" s="98">
        <v>9</v>
      </c>
      <c r="E20" s="98">
        <v>169.17</v>
      </c>
      <c r="F20" s="98">
        <v>0.65839096766566174</v>
      </c>
      <c r="G20" s="71"/>
      <c r="H20" s="72">
        <v>23.25</v>
      </c>
      <c r="I20" s="72">
        <v>37.07</v>
      </c>
      <c r="J20" s="72">
        <v>39.22</v>
      </c>
      <c r="K20" s="72">
        <v>69.63</v>
      </c>
      <c r="L20" s="72">
        <v>169.17</v>
      </c>
      <c r="M20" s="77">
        <v>169.17</v>
      </c>
      <c r="N20" s="99">
        <f t="shared" si="1"/>
        <v>0.65839096766566174</v>
      </c>
      <c r="O20" s="74">
        <v>9</v>
      </c>
    </row>
    <row r="21" spans="1:15">
      <c r="A21" s="71">
        <v>5</v>
      </c>
      <c r="B21" s="71" t="s">
        <v>166</v>
      </c>
      <c r="C21" s="71" t="s">
        <v>167</v>
      </c>
      <c r="D21" s="98">
        <v>6</v>
      </c>
      <c r="E21" s="98">
        <v>132.1</v>
      </c>
      <c r="F21" s="98">
        <v>0.84314912944738829</v>
      </c>
      <c r="G21" s="71"/>
      <c r="H21" s="72">
        <v>22.19</v>
      </c>
      <c r="I21" s="72">
        <v>18.649999999999999</v>
      </c>
      <c r="J21" s="72">
        <v>21.63</v>
      </c>
      <c r="K21" s="72">
        <v>69.63</v>
      </c>
      <c r="L21" s="72">
        <v>132.1</v>
      </c>
      <c r="M21" s="77">
        <v>132.1</v>
      </c>
      <c r="N21" s="99">
        <f t="shared" si="1"/>
        <v>0.84314912944738829</v>
      </c>
      <c r="O21" s="74">
        <v>6</v>
      </c>
    </row>
    <row r="22" spans="1:15">
      <c r="A22" s="71">
        <v>12</v>
      </c>
      <c r="B22" s="71" t="s">
        <v>168</v>
      </c>
      <c r="C22" s="71" t="s">
        <v>169</v>
      </c>
      <c r="D22" s="98">
        <v>12</v>
      </c>
      <c r="E22" s="98">
        <v>182.06</v>
      </c>
      <c r="F22" s="98">
        <v>0.61177633747116333</v>
      </c>
      <c r="G22" s="71"/>
      <c r="H22" s="72">
        <v>26.53</v>
      </c>
      <c r="I22" s="72">
        <v>25.75</v>
      </c>
      <c r="J22" s="72">
        <v>29.78</v>
      </c>
      <c r="K22" s="72"/>
      <c r="L22" s="72">
        <v>82.06</v>
      </c>
      <c r="M22" s="76">
        <v>182.06</v>
      </c>
      <c r="N22" s="99">
        <f t="shared" si="1"/>
        <v>0.61177633747116333</v>
      </c>
      <c r="O22" s="74">
        <v>12</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dimension ref="A1"/>
  <sheetViews>
    <sheetView workbookViewId="0">
      <selection activeCell="H33" sqref="H33"/>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U421"/>
  <sheetViews>
    <sheetView workbookViewId="0">
      <selection activeCell="H21" sqref="H21"/>
    </sheetView>
  </sheetViews>
  <sheetFormatPr defaultRowHeight="15"/>
  <cols>
    <col min="1" max="1" width="23.28515625" style="31" customWidth="1"/>
    <col min="2" max="2" width="5.85546875" style="18" customWidth="1"/>
    <col min="3" max="3" width="3.5703125" style="18" customWidth="1"/>
    <col min="4" max="4" width="7.7109375" style="22" customWidth="1"/>
    <col min="5" max="5" width="10.7109375" style="32" customWidth="1"/>
    <col min="6" max="6" width="2.140625" style="5" customWidth="1"/>
    <col min="7" max="7" width="7.28515625" style="13" customWidth="1"/>
    <col min="8" max="8" width="7.5703125" style="5" customWidth="1"/>
    <col min="9" max="9" width="8.7109375" style="5" customWidth="1"/>
    <col min="10" max="10" width="9.140625" style="26"/>
    <col min="11" max="11" width="12.5703125" style="27" customWidth="1"/>
    <col min="12" max="12" width="1.85546875" style="5" customWidth="1"/>
    <col min="13" max="13" width="12.5703125" style="13" customWidth="1"/>
    <col min="14" max="14" width="21.85546875" style="5" hidden="1" customWidth="1"/>
    <col min="15" max="15" width="9.140625" style="5"/>
    <col min="16" max="16" width="19.140625" style="27" customWidth="1"/>
    <col min="17" max="17" width="1.85546875" style="5" customWidth="1"/>
    <col min="18" max="18" width="12.5703125" style="13" customWidth="1"/>
    <col min="19" max="19" width="21.85546875" style="5" hidden="1" customWidth="1"/>
    <col min="20" max="20" width="9.140625" style="5"/>
    <col min="21" max="21" width="19.140625" style="27" customWidth="1"/>
  </cols>
  <sheetData>
    <row r="1" spans="1:21">
      <c r="A1"/>
      <c r="E1" s="35"/>
      <c r="G1" s="5"/>
      <c r="K1" s="26"/>
      <c r="M1" s="5"/>
      <c r="P1" s="26"/>
      <c r="R1" s="5"/>
      <c r="U1" s="26"/>
    </row>
    <row r="2" spans="1:21">
      <c r="E2" s="35"/>
      <c r="G2" s="5"/>
      <c r="K2" s="26"/>
      <c r="M2" s="5"/>
      <c r="P2" s="26"/>
      <c r="R2" s="5"/>
      <c r="U2" s="26"/>
    </row>
    <row r="3" spans="1:21" ht="62.25" customHeight="1">
      <c r="B3" s="33" t="s">
        <v>90</v>
      </c>
      <c r="E3" s="35"/>
      <c r="G3" s="5"/>
      <c r="K3" s="26"/>
      <c r="M3" s="5"/>
      <c r="P3" s="26"/>
      <c r="R3" s="5"/>
      <c r="U3" s="26"/>
    </row>
    <row r="4" spans="1:21" s="42" customFormat="1">
      <c r="A4" s="29" t="s">
        <v>0</v>
      </c>
      <c r="B4" s="37" t="s">
        <v>92</v>
      </c>
      <c r="C4" s="37" t="s">
        <v>93</v>
      </c>
      <c r="D4" s="38" t="s">
        <v>85</v>
      </c>
      <c r="E4" s="39"/>
      <c r="F4" s="8"/>
      <c r="G4" s="34" t="s">
        <v>91</v>
      </c>
      <c r="H4" s="8"/>
      <c r="I4" s="8"/>
      <c r="J4" s="40"/>
      <c r="K4" s="41"/>
      <c r="L4" s="8"/>
      <c r="M4" s="34" t="s">
        <v>89</v>
      </c>
      <c r="N4" s="8"/>
      <c r="O4" s="8" t="s">
        <v>50</v>
      </c>
      <c r="P4" s="41"/>
      <c r="Q4" s="8"/>
      <c r="R4" s="34" t="s">
        <v>95</v>
      </c>
      <c r="S4" s="8"/>
      <c r="T4" s="8" t="s">
        <v>50</v>
      </c>
      <c r="U4" s="41"/>
    </row>
    <row r="5" spans="1:21" s="42" customFormat="1">
      <c r="A5" s="28"/>
      <c r="B5" s="19"/>
      <c r="C5" s="19"/>
      <c r="D5" s="24" t="s">
        <v>81</v>
      </c>
      <c r="F5" s="8"/>
      <c r="G5" s="16" t="s">
        <v>78</v>
      </c>
      <c r="H5" s="8"/>
      <c r="I5" s="9" t="s">
        <v>79</v>
      </c>
      <c r="J5" s="24" t="s">
        <v>81</v>
      </c>
      <c r="K5" s="25"/>
      <c r="L5" s="14"/>
      <c r="M5" s="34"/>
      <c r="N5" s="8"/>
      <c r="O5" s="8"/>
      <c r="P5" s="25" t="s">
        <v>81</v>
      </c>
      <c r="Q5" s="14"/>
      <c r="R5" s="34"/>
      <c r="S5" s="8"/>
      <c r="T5" s="8"/>
      <c r="U5" s="25" t="s">
        <v>81</v>
      </c>
    </row>
    <row r="6" spans="1:21" s="42" customFormat="1">
      <c r="A6" s="43"/>
      <c r="B6" s="20"/>
      <c r="C6" s="20"/>
      <c r="D6" s="23"/>
      <c r="E6" s="36" t="s">
        <v>84</v>
      </c>
      <c r="F6" s="9"/>
      <c r="G6" s="34" t="s">
        <v>80</v>
      </c>
      <c r="H6" s="9" t="s">
        <v>1</v>
      </c>
      <c r="I6" s="8"/>
      <c r="J6" s="40"/>
      <c r="K6" s="41" t="s">
        <v>94</v>
      </c>
      <c r="L6" s="8"/>
      <c r="M6" s="34" t="s">
        <v>80</v>
      </c>
      <c r="N6" s="8"/>
      <c r="O6" s="8" t="s">
        <v>52</v>
      </c>
      <c r="P6" s="41"/>
      <c r="Q6" s="8"/>
      <c r="R6" s="34" t="s">
        <v>80</v>
      </c>
      <c r="S6" s="8"/>
      <c r="T6" s="8" t="s">
        <v>52</v>
      </c>
      <c r="U6" s="41"/>
    </row>
    <row r="7" spans="1:21">
      <c r="A7" s="30" t="s">
        <v>9</v>
      </c>
      <c r="B7" s="21" t="s">
        <v>86</v>
      </c>
      <c r="C7" s="21"/>
      <c r="D7" s="10">
        <f t="shared" ref="D7:D38" si="0">+K7+P7</f>
        <v>1.9701492537313436</v>
      </c>
      <c r="E7" s="44">
        <v>1</v>
      </c>
      <c r="F7" s="11"/>
      <c r="G7" s="17">
        <v>8</v>
      </c>
      <c r="H7" s="10">
        <v>3.35</v>
      </c>
      <c r="I7" s="11"/>
      <c r="J7" s="10">
        <f t="shared" ref="J7:J26" si="1">3.25/H7</f>
        <v>0.97014925373134331</v>
      </c>
      <c r="K7" s="15">
        <v>0.97014925373134331</v>
      </c>
      <c r="L7" s="11"/>
      <c r="M7" s="49">
        <v>1</v>
      </c>
      <c r="N7" s="47" t="s">
        <v>9</v>
      </c>
      <c r="O7" s="47">
        <v>127.50999999999999</v>
      </c>
      <c r="P7" s="48">
        <f t="shared" ref="P7:P20" si="2">127.51/O7</f>
        <v>1.0000000000000002</v>
      </c>
      <c r="Q7" s="11"/>
      <c r="R7" s="49"/>
      <c r="S7" s="47"/>
      <c r="T7" s="47"/>
      <c r="U7" s="48"/>
    </row>
    <row r="8" spans="1:21">
      <c r="A8" s="30" t="s">
        <v>3</v>
      </c>
      <c r="B8" s="21" t="s">
        <v>86</v>
      </c>
      <c r="C8" s="21"/>
      <c r="D8" s="10">
        <f t="shared" si="0"/>
        <v>1.9282230472446678</v>
      </c>
      <c r="E8" s="44">
        <v>2</v>
      </c>
      <c r="F8" s="11"/>
      <c r="G8" s="17">
        <v>2</v>
      </c>
      <c r="H8" s="10">
        <v>3.26</v>
      </c>
      <c r="I8" s="11">
        <v>1</v>
      </c>
      <c r="J8" s="52">
        <f t="shared" si="1"/>
        <v>0.99693251533742333</v>
      </c>
      <c r="K8" s="15">
        <v>1</v>
      </c>
      <c r="L8" s="11"/>
      <c r="M8" s="49">
        <v>6</v>
      </c>
      <c r="N8" s="47" t="s">
        <v>54</v>
      </c>
      <c r="O8" s="47">
        <v>137.37</v>
      </c>
      <c r="P8" s="48">
        <f t="shared" si="2"/>
        <v>0.92822304724466764</v>
      </c>
      <c r="Q8" s="11"/>
      <c r="R8" s="49"/>
      <c r="S8" s="47"/>
      <c r="T8" s="47"/>
      <c r="U8" s="48"/>
    </row>
    <row r="9" spans="1:21">
      <c r="A9" s="30" t="s">
        <v>13</v>
      </c>
      <c r="B9" s="21" t="s">
        <v>86</v>
      </c>
      <c r="C9" s="21"/>
      <c r="D9" s="10">
        <f t="shared" si="0"/>
        <v>1.9022435918411511</v>
      </c>
      <c r="E9" s="44">
        <v>3</v>
      </c>
      <c r="F9" s="11"/>
      <c r="G9" s="17">
        <v>12</v>
      </c>
      <c r="H9" s="10">
        <v>3.4</v>
      </c>
      <c r="I9" s="11">
        <v>5</v>
      </c>
      <c r="J9" s="10">
        <f t="shared" si="1"/>
        <v>0.95588235294117652</v>
      </c>
      <c r="K9" s="15">
        <v>0.97597597597597596</v>
      </c>
      <c r="L9" s="11"/>
      <c r="M9" s="49">
        <v>7</v>
      </c>
      <c r="N9" s="47" t="s">
        <v>55</v>
      </c>
      <c r="O9" s="47">
        <v>137.66</v>
      </c>
      <c r="P9" s="48">
        <f t="shared" si="2"/>
        <v>0.92626761586517514</v>
      </c>
      <c r="Q9" s="11"/>
      <c r="R9" s="49"/>
      <c r="S9" s="47"/>
      <c r="T9" s="47"/>
      <c r="U9" s="48"/>
    </row>
    <row r="10" spans="1:21">
      <c r="A10" s="30" t="s">
        <v>23</v>
      </c>
      <c r="B10" s="21" t="s">
        <v>86</v>
      </c>
      <c r="C10" s="21"/>
      <c r="D10" s="10">
        <f t="shared" si="0"/>
        <v>1.8578475509029344</v>
      </c>
      <c r="E10" s="44">
        <v>4</v>
      </c>
      <c r="F10" s="11"/>
      <c r="G10" s="17">
        <v>22</v>
      </c>
      <c r="H10" s="10">
        <v>3.55</v>
      </c>
      <c r="I10" s="11"/>
      <c r="J10" s="10">
        <f t="shared" si="1"/>
        <v>0.91549295774647887</v>
      </c>
      <c r="K10" s="15">
        <v>0.91549295774647887</v>
      </c>
      <c r="L10" s="11"/>
      <c r="M10" s="49">
        <v>5</v>
      </c>
      <c r="N10" s="47" t="s">
        <v>23</v>
      </c>
      <c r="O10" s="47">
        <v>135.31</v>
      </c>
      <c r="P10" s="48">
        <f t="shared" si="2"/>
        <v>0.94235459315645553</v>
      </c>
      <c r="Q10" s="11"/>
      <c r="R10" s="49"/>
      <c r="S10" s="47"/>
      <c r="T10" s="47"/>
      <c r="U10" s="48"/>
    </row>
    <row r="11" spans="1:21">
      <c r="A11" s="30" t="s">
        <v>10</v>
      </c>
      <c r="B11" s="21" t="s">
        <v>86</v>
      </c>
      <c r="C11" s="21"/>
      <c r="D11" s="10">
        <f t="shared" si="0"/>
        <v>1.8523792169929196</v>
      </c>
      <c r="E11" s="44">
        <v>5</v>
      </c>
      <c r="F11" s="11"/>
      <c r="G11" s="17">
        <v>9</v>
      </c>
      <c r="H11" s="10">
        <v>3.36</v>
      </c>
      <c r="I11" s="11"/>
      <c r="J11" s="10">
        <f t="shared" si="1"/>
        <v>0.96726190476190477</v>
      </c>
      <c r="K11" s="15">
        <v>0.96726190476190477</v>
      </c>
      <c r="L11" s="11"/>
      <c r="M11" s="49">
        <v>13</v>
      </c>
      <c r="N11" s="47" t="s">
        <v>10</v>
      </c>
      <c r="O11" s="47">
        <v>144.06</v>
      </c>
      <c r="P11" s="48">
        <f t="shared" si="2"/>
        <v>0.88511731223101486</v>
      </c>
      <c r="Q11" s="11"/>
      <c r="R11" s="49">
        <v>4</v>
      </c>
      <c r="S11" s="47"/>
      <c r="T11" s="50">
        <v>8.2511574074074071E-2</v>
      </c>
      <c r="U11" s="48">
        <f t="shared" ref="U11:U57" si="3">$T$77/T11</f>
        <v>0.9395427128629541</v>
      </c>
    </row>
    <row r="12" spans="1:21">
      <c r="A12" s="30" t="s">
        <v>22</v>
      </c>
      <c r="B12" s="21" t="s">
        <v>86</v>
      </c>
      <c r="C12" s="21"/>
      <c r="D12" s="10">
        <f t="shared" si="0"/>
        <v>1.8387445421683086</v>
      </c>
      <c r="E12" s="44">
        <v>6</v>
      </c>
      <c r="F12" s="11"/>
      <c r="G12" s="17">
        <v>21</v>
      </c>
      <c r="H12" s="10">
        <v>3.53</v>
      </c>
      <c r="I12" s="11"/>
      <c r="J12" s="10">
        <f t="shared" si="1"/>
        <v>0.92067988668555245</v>
      </c>
      <c r="K12" s="15">
        <v>0.92067988668555245</v>
      </c>
      <c r="L12" s="11"/>
      <c r="M12" s="49">
        <v>9</v>
      </c>
      <c r="N12" s="47" t="s">
        <v>22</v>
      </c>
      <c r="O12" s="47">
        <v>138.88999999999999</v>
      </c>
      <c r="P12" s="48">
        <f t="shared" si="2"/>
        <v>0.91806465548275629</v>
      </c>
      <c r="Q12" s="11"/>
      <c r="R12" s="49"/>
      <c r="S12" s="47"/>
      <c r="T12" s="47"/>
      <c r="U12" s="48"/>
    </row>
    <row r="13" spans="1:21">
      <c r="A13" s="21" t="s">
        <v>19</v>
      </c>
      <c r="B13" s="21" t="s">
        <v>86</v>
      </c>
      <c r="C13" s="21"/>
      <c r="D13" s="10">
        <f t="shared" si="0"/>
        <v>1.8277169021411526</v>
      </c>
      <c r="E13" s="44">
        <v>7</v>
      </c>
      <c r="F13" s="11"/>
      <c r="G13" s="17">
        <v>18</v>
      </c>
      <c r="H13" s="10">
        <v>3.47</v>
      </c>
      <c r="I13" s="11"/>
      <c r="J13" s="10">
        <f t="shared" si="1"/>
        <v>0.93659942363112392</v>
      </c>
      <c r="K13" s="15">
        <v>0.93659942363112392</v>
      </c>
      <c r="L13" s="11"/>
      <c r="M13" s="49">
        <v>12</v>
      </c>
      <c r="N13" s="47"/>
      <c r="O13" s="47">
        <v>143.09</v>
      </c>
      <c r="P13" s="48">
        <f t="shared" si="2"/>
        <v>0.89111747851002865</v>
      </c>
      <c r="Q13" s="11"/>
      <c r="R13" s="49">
        <v>11</v>
      </c>
      <c r="S13" s="47"/>
      <c r="T13" s="50">
        <v>0.12622685185185187</v>
      </c>
      <c r="U13" s="48">
        <f t="shared" si="3"/>
        <v>0.61415734458096449</v>
      </c>
    </row>
    <row r="14" spans="1:21">
      <c r="A14" s="30" t="s">
        <v>16</v>
      </c>
      <c r="B14" s="21" t="s">
        <v>86</v>
      </c>
      <c r="C14" s="21"/>
      <c r="D14" s="10">
        <f t="shared" si="0"/>
        <v>1.8111182085915494</v>
      </c>
      <c r="E14" s="44">
        <v>8</v>
      </c>
      <c r="F14" s="11"/>
      <c r="G14" s="17">
        <v>15</v>
      </c>
      <c r="H14" s="10">
        <v>3.43</v>
      </c>
      <c r="I14" s="11"/>
      <c r="J14" s="10">
        <f t="shared" si="1"/>
        <v>0.94752186588921283</v>
      </c>
      <c r="K14" s="15">
        <v>0.94752186588921283</v>
      </c>
      <c r="L14" s="11"/>
      <c r="M14" s="49">
        <v>16</v>
      </c>
      <c r="N14" s="47" t="s">
        <v>16</v>
      </c>
      <c r="O14" s="47">
        <v>147.65</v>
      </c>
      <c r="P14" s="48">
        <f t="shared" si="2"/>
        <v>0.86359634270233665</v>
      </c>
      <c r="Q14" s="11"/>
      <c r="R14" s="49"/>
      <c r="S14" s="47"/>
      <c r="T14" s="47"/>
      <c r="U14" s="48"/>
    </row>
    <row r="15" spans="1:21">
      <c r="A15" s="30" t="s">
        <v>34</v>
      </c>
      <c r="B15" s="21" t="s">
        <v>86</v>
      </c>
      <c r="C15" s="21"/>
      <c r="D15" s="10">
        <f t="shared" si="0"/>
        <v>1.5997635956794625</v>
      </c>
      <c r="E15" s="44">
        <v>9</v>
      </c>
      <c r="F15" s="11"/>
      <c r="G15" s="17">
        <v>33</v>
      </c>
      <c r="H15" s="10">
        <v>4.13</v>
      </c>
      <c r="I15" s="11"/>
      <c r="J15" s="10">
        <f t="shared" si="1"/>
        <v>0.78692493946731235</v>
      </c>
      <c r="K15" s="15">
        <v>0.78692493946731235</v>
      </c>
      <c r="L15" s="11"/>
      <c r="M15" s="49">
        <v>23</v>
      </c>
      <c r="N15" s="47" t="s">
        <v>34</v>
      </c>
      <c r="O15" s="47">
        <v>156.87</v>
      </c>
      <c r="P15" s="48">
        <f t="shared" si="2"/>
        <v>0.81283865621215023</v>
      </c>
      <c r="Q15" s="11"/>
      <c r="R15" s="49"/>
      <c r="S15" s="47"/>
      <c r="T15" s="47"/>
      <c r="U15" s="48"/>
    </row>
    <row r="16" spans="1:21">
      <c r="A16" s="30" t="s">
        <v>41</v>
      </c>
      <c r="B16" s="21" t="s">
        <v>86</v>
      </c>
      <c r="C16" s="21"/>
      <c r="D16" s="10">
        <f t="shared" si="0"/>
        <v>1.5877303507476119</v>
      </c>
      <c r="E16" s="44">
        <v>10</v>
      </c>
      <c r="F16" s="11"/>
      <c r="G16" s="17">
        <v>40</v>
      </c>
      <c r="H16" s="10">
        <v>4.3899999999999997</v>
      </c>
      <c r="I16" s="11"/>
      <c r="J16" s="10">
        <f t="shared" si="1"/>
        <v>0.74031890660592259</v>
      </c>
      <c r="K16" s="15">
        <v>0.74031890660592259</v>
      </c>
      <c r="L16" s="11"/>
      <c r="M16" s="49">
        <v>17</v>
      </c>
      <c r="N16" s="47" t="s">
        <v>41</v>
      </c>
      <c r="O16" s="47">
        <v>150.47</v>
      </c>
      <c r="P16" s="48">
        <f t="shared" si="2"/>
        <v>0.84741144414168945</v>
      </c>
      <c r="Q16" s="11"/>
      <c r="R16" s="49"/>
      <c r="S16" s="47"/>
      <c r="T16" s="47"/>
      <c r="U16" s="48"/>
    </row>
    <row r="17" spans="1:21">
      <c r="A17" s="30" t="s">
        <v>35</v>
      </c>
      <c r="B17" s="21" t="s">
        <v>87</v>
      </c>
      <c r="C17" s="21"/>
      <c r="D17" s="10">
        <f t="shared" si="0"/>
        <v>1.5781524238598736</v>
      </c>
      <c r="E17" s="44">
        <v>11</v>
      </c>
      <c r="F17" s="11"/>
      <c r="G17" s="17">
        <v>34</v>
      </c>
      <c r="H17" s="10">
        <v>4.18</v>
      </c>
      <c r="I17" s="11"/>
      <c r="J17" s="10">
        <f t="shared" si="1"/>
        <v>0.77751196172248804</v>
      </c>
      <c r="K17" s="15">
        <v>0.77751196172248804</v>
      </c>
      <c r="L17" s="11"/>
      <c r="M17" s="49">
        <v>24</v>
      </c>
      <c r="N17" s="47" t="s">
        <v>66</v>
      </c>
      <c r="O17" s="47">
        <v>159.26</v>
      </c>
      <c r="P17" s="48">
        <f t="shared" si="2"/>
        <v>0.80064046213738549</v>
      </c>
      <c r="Q17" s="11"/>
      <c r="R17" s="49">
        <v>12</v>
      </c>
      <c r="S17" s="47"/>
      <c r="T17" s="47" t="s">
        <v>46</v>
      </c>
      <c r="U17" s="48">
        <v>0</v>
      </c>
    </row>
    <row r="18" spans="1:21">
      <c r="A18" s="30" t="s">
        <v>29</v>
      </c>
      <c r="B18" s="21" t="s">
        <v>86</v>
      </c>
      <c r="C18" s="21"/>
      <c r="D18" s="10">
        <f t="shared" si="0"/>
        <v>1.5261978332188906</v>
      </c>
      <c r="E18" s="44">
        <v>12</v>
      </c>
      <c r="F18" s="11"/>
      <c r="G18" s="17">
        <v>28</v>
      </c>
      <c r="H18" s="10">
        <v>4.08</v>
      </c>
      <c r="I18" s="11"/>
      <c r="J18" s="10">
        <f t="shared" si="1"/>
        <v>0.79656862745098034</v>
      </c>
      <c r="K18" s="15">
        <v>0.79656862745098034</v>
      </c>
      <c r="L18" s="11"/>
      <c r="M18" s="49">
        <v>30</v>
      </c>
      <c r="N18" s="47" t="s">
        <v>29</v>
      </c>
      <c r="O18" s="47">
        <v>174.76</v>
      </c>
      <c r="P18" s="48">
        <f t="shared" si="2"/>
        <v>0.72962920576791035</v>
      </c>
      <c r="Q18" s="11"/>
      <c r="R18" s="49"/>
      <c r="S18" s="47"/>
      <c r="T18" s="47"/>
      <c r="U18" s="48"/>
    </row>
    <row r="19" spans="1:21">
      <c r="A19" s="30" t="s">
        <v>43</v>
      </c>
      <c r="B19" s="21" t="s">
        <v>86</v>
      </c>
      <c r="C19" s="21"/>
      <c r="D19" s="10">
        <f t="shared" si="0"/>
        <v>1.5239039117603239</v>
      </c>
      <c r="E19" s="44">
        <v>13</v>
      </c>
      <c r="F19" s="11"/>
      <c r="G19" s="17">
        <v>42</v>
      </c>
      <c r="H19" s="10">
        <v>4.43</v>
      </c>
      <c r="I19" s="11"/>
      <c r="J19" s="10">
        <f t="shared" si="1"/>
        <v>0.73363431151241543</v>
      </c>
      <c r="K19" s="15">
        <v>0.73363431151241543</v>
      </c>
      <c r="L19" s="11"/>
      <c r="M19" s="49">
        <v>25</v>
      </c>
      <c r="N19" s="47" t="s">
        <v>67</v>
      </c>
      <c r="O19" s="47">
        <v>161.35</v>
      </c>
      <c r="P19" s="48">
        <f t="shared" si="2"/>
        <v>0.79026960024790838</v>
      </c>
      <c r="Q19" s="11"/>
      <c r="R19" s="49"/>
      <c r="S19" s="47"/>
      <c r="T19" s="47"/>
      <c r="U19" s="48"/>
    </row>
    <row r="20" spans="1:21">
      <c r="A20" s="30" t="s">
        <v>40</v>
      </c>
      <c r="B20" s="21" t="s">
        <v>87</v>
      </c>
      <c r="C20" s="21"/>
      <c r="D20" s="10">
        <f t="shared" si="0"/>
        <v>1.3271383644732886</v>
      </c>
      <c r="E20" s="44">
        <v>14</v>
      </c>
      <c r="F20" s="11"/>
      <c r="G20" s="17">
        <v>39</v>
      </c>
      <c r="H20" s="10">
        <v>4.3899999999999997</v>
      </c>
      <c r="I20" s="11"/>
      <c r="J20" s="10">
        <f t="shared" si="1"/>
        <v>0.74031890660592259</v>
      </c>
      <c r="K20" s="15">
        <v>0.74031890660592259</v>
      </c>
      <c r="L20" s="11"/>
      <c r="M20" s="49">
        <v>32</v>
      </c>
      <c r="N20" s="47" t="s">
        <v>73</v>
      </c>
      <c r="O20" s="47">
        <v>217.29000000000002</v>
      </c>
      <c r="P20" s="48">
        <f t="shared" si="2"/>
        <v>0.58681945786736611</v>
      </c>
      <c r="Q20" s="11"/>
      <c r="R20" s="49"/>
      <c r="S20" s="47"/>
      <c r="T20" s="47"/>
      <c r="U20" s="48"/>
    </row>
    <row r="21" spans="1:21">
      <c r="A21" s="30" t="s">
        <v>2</v>
      </c>
      <c r="B21" s="21" t="s">
        <v>86</v>
      </c>
      <c r="C21" s="21"/>
      <c r="D21" s="10">
        <f t="shared" si="0"/>
        <v>1</v>
      </c>
      <c r="E21" s="44">
        <v>15</v>
      </c>
      <c r="F21" s="11"/>
      <c r="G21" s="17">
        <v>1</v>
      </c>
      <c r="H21" s="10">
        <v>3.25</v>
      </c>
      <c r="I21" s="11">
        <v>2</v>
      </c>
      <c r="J21" s="10">
        <f t="shared" si="1"/>
        <v>1</v>
      </c>
      <c r="K21" s="15">
        <v>1</v>
      </c>
      <c r="L21" s="11"/>
      <c r="M21" s="49"/>
      <c r="N21" s="47"/>
      <c r="O21" s="47"/>
      <c r="P21" s="48"/>
      <c r="Q21" s="11"/>
      <c r="R21" s="49"/>
      <c r="S21" s="47"/>
      <c r="T21" s="47"/>
      <c r="U21" s="48"/>
    </row>
    <row r="22" spans="1:21">
      <c r="A22" s="30" t="s">
        <v>4</v>
      </c>
      <c r="B22" s="21" t="s">
        <v>86</v>
      </c>
      <c r="C22" s="21"/>
      <c r="D22" s="10">
        <f t="shared" si="0"/>
        <v>0.98187311178247727</v>
      </c>
      <c r="E22" s="44">
        <v>16</v>
      </c>
      <c r="F22" s="11"/>
      <c r="G22" s="17">
        <v>3</v>
      </c>
      <c r="H22" s="10">
        <v>3.31</v>
      </c>
      <c r="I22" s="11">
        <v>4</v>
      </c>
      <c r="J22" s="10">
        <f t="shared" si="1"/>
        <v>0.98187311178247727</v>
      </c>
      <c r="K22" s="15">
        <v>0.98187311178247727</v>
      </c>
      <c r="L22" s="11"/>
      <c r="M22" s="49"/>
      <c r="N22" s="47"/>
      <c r="O22" s="47"/>
      <c r="P22" s="48"/>
      <c r="Q22" s="11"/>
      <c r="R22" s="49"/>
      <c r="S22" s="47"/>
      <c r="T22" s="47"/>
      <c r="U22" s="48"/>
    </row>
    <row r="23" spans="1:21">
      <c r="A23" s="30" t="s">
        <v>5</v>
      </c>
      <c r="B23" s="21" t="s">
        <v>86</v>
      </c>
      <c r="C23" s="21"/>
      <c r="D23" s="10">
        <f t="shared" si="0"/>
        <v>0.98187311178247727</v>
      </c>
      <c r="E23" s="44">
        <v>17</v>
      </c>
      <c r="F23" s="11"/>
      <c r="G23" s="17">
        <v>4</v>
      </c>
      <c r="H23" s="10">
        <v>3.32</v>
      </c>
      <c r="I23" s="11">
        <v>3</v>
      </c>
      <c r="J23" s="10">
        <f t="shared" si="1"/>
        <v>0.97891566265060248</v>
      </c>
      <c r="K23" s="15">
        <v>0.98187311178247727</v>
      </c>
      <c r="L23" s="11"/>
      <c r="M23" s="49"/>
      <c r="N23" s="47"/>
      <c r="O23" s="47"/>
      <c r="P23" s="48"/>
      <c r="Q23" s="11"/>
      <c r="R23" s="49"/>
      <c r="S23" s="47"/>
      <c r="T23" s="47"/>
      <c r="U23" s="48"/>
    </row>
    <row r="24" spans="1:21">
      <c r="A24" s="30" t="s">
        <v>7</v>
      </c>
      <c r="B24" s="21" t="s">
        <v>86</v>
      </c>
      <c r="C24" s="21"/>
      <c r="D24" s="10">
        <f t="shared" si="0"/>
        <v>0.97597597597597596</v>
      </c>
      <c r="E24" s="44">
        <v>18</v>
      </c>
      <c r="F24" s="11"/>
      <c r="G24" s="17">
        <v>6</v>
      </c>
      <c r="H24" s="10">
        <v>3.33</v>
      </c>
      <c r="I24" s="11"/>
      <c r="J24" s="10">
        <f t="shared" si="1"/>
        <v>0.97597597597597596</v>
      </c>
      <c r="K24" s="15">
        <v>0.97597597597597596</v>
      </c>
      <c r="L24" s="11"/>
      <c r="M24" s="49"/>
      <c r="N24" s="47"/>
      <c r="O24" s="47"/>
      <c r="P24" s="48"/>
      <c r="Q24" s="11"/>
      <c r="R24" s="49"/>
      <c r="S24" s="47"/>
      <c r="T24" s="47"/>
      <c r="U24" s="48"/>
    </row>
    <row r="25" spans="1:21">
      <c r="A25" s="30" t="s">
        <v>6</v>
      </c>
      <c r="B25" s="21" t="s">
        <v>86</v>
      </c>
      <c r="C25" s="21"/>
      <c r="D25" s="10">
        <f t="shared" si="0"/>
        <v>0.97597597597597596</v>
      </c>
      <c r="E25" s="44">
        <v>19</v>
      </c>
      <c r="F25" s="11"/>
      <c r="G25" s="17">
        <v>5</v>
      </c>
      <c r="H25" s="10">
        <v>3.33</v>
      </c>
      <c r="I25" s="11"/>
      <c r="J25" s="10">
        <f t="shared" si="1"/>
        <v>0.97597597597597596</v>
      </c>
      <c r="K25" s="15">
        <v>0.97597597597597596</v>
      </c>
      <c r="L25" s="11"/>
      <c r="M25" s="49"/>
      <c r="N25" s="47"/>
      <c r="O25" s="47"/>
      <c r="P25" s="48"/>
      <c r="Q25" s="11"/>
      <c r="R25" s="49"/>
      <c r="S25" s="47"/>
      <c r="T25" s="47"/>
      <c r="U25" s="48"/>
    </row>
    <row r="26" spans="1:21">
      <c r="A26" s="30" t="s">
        <v>8</v>
      </c>
      <c r="B26" s="21" t="s">
        <v>86</v>
      </c>
      <c r="C26" s="21" t="s">
        <v>88</v>
      </c>
      <c r="D26" s="10">
        <f t="shared" si="0"/>
        <v>0.97305389221556893</v>
      </c>
      <c r="E26" s="44">
        <v>20</v>
      </c>
      <c r="F26" s="11"/>
      <c r="G26" s="17">
        <v>7</v>
      </c>
      <c r="H26" s="10">
        <v>3.34</v>
      </c>
      <c r="I26" s="11"/>
      <c r="J26" s="10">
        <f t="shared" si="1"/>
        <v>0.97305389221556893</v>
      </c>
      <c r="K26" s="15">
        <v>0.97305389221556893</v>
      </c>
      <c r="L26" s="11"/>
      <c r="M26" s="49"/>
      <c r="N26" s="47"/>
      <c r="O26" s="47"/>
      <c r="P26" s="48"/>
      <c r="Q26" s="11"/>
      <c r="R26" s="49"/>
      <c r="S26" s="47"/>
      <c r="T26" s="47"/>
      <c r="U26" s="48"/>
    </row>
    <row r="27" spans="1:21">
      <c r="A27" s="13" t="s">
        <v>53</v>
      </c>
      <c r="B27" s="21" t="s">
        <v>86</v>
      </c>
      <c r="C27" s="21"/>
      <c r="D27" s="10">
        <f t="shared" si="0"/>
        <v>0.96958406204851355</v>
      </c>
      <c r="E27" s="44">
        <v>21</v>
      </c>
      <c r="F27" s="11"/>
      <c r="G27" s="17"/>
      <c r="H27" s="10"/>
      <c r="I27" s="11"/>
      <c r="J27" s="10"/>
      <c r="K27" s="15"/>
      <c r="L27" s="11"/>
      <c r="M27" s="49">
        <v>2</v>
      </c>
      <c r="N27" s="47" t="s">
        <v>53</v>
      </c>
      <c r="O27" s="47">
        <v>131.51</v>
      </c>
      <c r="P27" s="48">
        <f>127.51/O27</f>
        <v>0.96958406204851355</v>
      </c>
      <c r="Q27" s="11"/>
      <c r="R27" s="49">
        <v>3</v>
      </c>
      <c r="S27" s="47"/>
      <c r="T27" s="50">
        <v>8.1828703703703709E-2</v>
      </c>
      <c r="U27" s="48">
        <f t="shared" si="3"/>
        <v>0.94738330975954732</v>
      </c>
    </row>
    <row r="28" spans="1:21">
      <c r="A28" s="30" t="s">
        <v>11</v>
      </c>
      <c r="B28" s="21" t="s">
        <v>86</v>
      </c>
      <c r="C28" s="21"/>
      <c r="D28" s="10">
        <f t="shared" si="0"/>
        <v>0.96726190476190477</v>
      </c>
      <c r="E28" s="44">
        <v>22</v>
      </c>
      <c r="F28" s="11"/>
      <c r="G28" s="17">
        <v>10</v>
      </c>
      <c r="H28" s="10">
        <v>3.36</v>
      </c>
      <c r="I28" s="11"/>
      <c r="J28" s="10">
        <f>3.25/H28</f>
        <v>0.96726190476190477</v>
      </c>
      <c r="K28" s="15">
        <v>0.96726190476190477</v>
      </c>
      <c r="L28" s="11"/>
      <c r="M28" s="49"/>
      <c r="N28" s="47"/>
      <c r="O28" s="47"/>
      <c r="P28" s="48"/>
      <c r="Q28" s="11"/>
      <c r="R28" s="49"/>
      <c r="S28" s="47"/>
      <c r="T28" s="47"/>
      <c r="U28" s="48"/>
    </row>
    <row r="29" spans="1:21">
      <c r="A29" s="13" t="s">
        <v>48</v>
      </c>
      <c r="B29" s="21" t="s">
        <v>86</v>
      </c>
      <c r="C29" s="21"/>
      <c r="D29" s="10">
        <f t="shared" si="0"/>
        <v>0.96183148525307394</v>
      </c>
      <c r="E29" s="44">
        <v>23</v>
      </c>
      <c r="F29" s="11"/>
      <c r="G29" s="17"/>
      <c r="H29" s="10"/>
      <c r="I29" s="11"/>
      <c r="J29" s="10"/>
      <c r="K29" s="15"/>
      <c r="L29" s="11"/>
      <c r="M29" s="49">
        <v>3</v>
      </c>
      <c r="N29" s="47" t="s">
        <v>48</v>
      </c>
      <c r="O29" s="47">
        <v>132.57</v>
      </c>
      <c r="P29" s="48">
        <f>127.51/O29</f>
        <v>0.96183148525307394</v>
      </c>
      <c r="Q29" s="11"/>
      <c r="R29" s="49">
        <v>2</v>
      </c>
      <c r="S29" s="47"/>
      <c r="T29" s="50">
        <v>7.947916666666667E-2</v>
      </c>
      <c r="U29" s="48">
        <f t="shared" si="3"/>
        <v>0.97538954419688362</v>
      </c>
    </row>
    <row r="30" spans="1:21">
      <c r="A30" s="30" t="s">
        <v>12</v>
      </c>
      <c r="B30" s="21" t="s">
        <v>86</v>
      </c>
      <c r="C30" s="21" t="s">
        <v>88</v>
      </c>
      <c r="D30" s="10">
        <f t="shared" si="0"/>
        <v>0.96153846153846156</v>
      </c>
      <c r="E30" s="44">
        <v>24</v>
      </c>
      <c r="F30" s="11"/>
      <c r="G30" s="17">
        <v>11</v>
      </c>
      <c r="H30" s="10">
        <v>3.38</v>
      </c>
      <c r="I30" s="11"/>
      <c r="J30" s="10">
        <f>3.25/H30</f>
        <v>0.96153846153846156</v>
      </c>
      <c r="K30" s="15">
        <v>0.96153846153846156</v>
      </c>
      <c r="L30" s="11"/>
      <c r="M30" s="49"/>
      <c r="N30" s="47"/>
      <c r="O30" s="47"/>
      <c r="P30" s="48"/>
      <c r="Q30" s="11"/>
      <c r="R30" s="49"/>
      <c r="S30" s="47"/>
      <c r="T30" s="47"/>
      <c r="U30" s="48"/>
    </row>
    <row r="31" spans="1:21">
      <c r="A31" s="30" t="s">
        <v>14</v>
      </c>
      <c r="B31" s="21" t="s">
        <v>86</v>
      </c>
      <c r="C31" s="21"/>
      <c r="D31" s="10">
        <f t="shared" si="0"/>
        <v>0.95307917888563043</v>
      </c>
      <c r="E31" s="44">
        <v>25</v>
      </c>
      <c r="F31" s="11"/>
      <c r="G31" s="17">
        <v>13</v>
      </c>
      <c r="H31" s="10">
        <v>3.41</v>
      </c>
      <c r="I31" s="11"/>
      <c r="J31" s="10">
        <f>3.25/H31</f>
        <v>0.95307917888563043</v>
      </c>
      <c r="K31" s="15">
        <v>0.95307917888563043</v>
      </c>
      <c r="L31" s="11"/>
      <c r="M31" s="49"/>
      <c r="N31" s="47"/>
      <c r="O31" s="47"/>
      <c r="P31" s="48"/>
      <c r="Q31" s="11"/>
      <c r="R31" s="49"/>
      <c r="S31" s="47"/>
      <c r="T31" s="47"/>
      <c r="U31" s="48"/>
    </row>
    <row r="32" spans="1:21">
      <c r="A32" s="30" t="s">
        <v>15</v>
      </c>
      <c r="B32" s="21" t="s">
        <v>86</v>
      </c>
      <c r="C32" s="21"/>
      <c r="D32" s="10">
        <f t="shared" si="0"/>
        <v>0.94752186588921283</v>
      </c>
      <c r="E32" s="44">
        <v>26</v>
      </c>
      <c r="F32" s="11"/>
      <c r="G32" s="17">
        <v>14</v>
      </c>
      <c r="H32" s="10">
        <v>3.43</v>
      </c>
      <c r="I32" s="11"/>
      <c r="J32" s="10">
        <f>3.25/H32</f>
        <v>0.94752186588921283</v>
      </c>
      <c r="K32" s="15">
        <v>0.94752186588921283</v>
      </c>
      <c r="L32" s="11"/>
      <c r="M32" s="49"/>
      <c r="N32" s="47"/>
      <c r="O32" s="47"/>
      <c r="P32" s="48"/>
      <c r="Q32" s="11"/>
      <c r="R32" s="49"/>
      <c r="S32" s="47"/>
      <c r="T32" s="47"/>
      <c r="U32" s="48"/>
    </row>
    <row r="33" spans="1:21">
      <c r="A33" s="13" t="s">
        <v>49</v>
      </c>
      <c r="B33" s="21" t="s">
        <v>86</v>
      </c>
      <c r="C33" s="21"/>
      <c r="D33" s="10">
        <f t="shared" si="0"/>
        <v>0.94437861057621086</v>
      </c>
      <c r="E33" s="44">
        <v>27</v>
      </c>
      <c r="M33" s="49">
        <v>4</v>
      </c>
      <c r="N33" s="47" t="s">
        <v>49</v>
      </c>
      <c r="O33" s="47">
        <v>135.02000000000001</v>
      </c>
      <c r="P33" s="48">
        <f>127.51/O33</f>
        <v>0.94437861057621086</v>
      </c>
      <c r="R33" s="49"/>
      <c r="S33" s="47"/>
      <c r="T33" s="47"/>
      <c r="U33" s="48"/>
    </row>
    <row r="34" spans="1:21">
      <c r="A34" s="30" t="s">
        <v>18</v>
      </c>
      <c r="B34" s="21" t="s">
        <v>86</v>
      </c>
      <c r="C34" s="21"/>
      <c r="D34" s="10">
        <f t="shared" si="0"/>
        <v>0.94202898550724634</v>
      </c>
      <c r="E34" s="44">
        <v>28</v>
      </c>
      <c r="F34" s="11"/>
      <c r="G34" s="17">
        <v>17</v>
      </c>
      <c r="H34" s="10">
        <v>3.45</v>
      </c>
      <c r="I34" s="11"/>
      <c r="J34" s="10">
        <f>3.25/H34</f>
        <v>0.94202898550724634</v>
      </c>
      <c r="K34" s="15">
        <v>0.94202898550724634</v>
      </c>
      <c r="L34" s="11"/>
      <c r="M34" s="49"/>
      <c r="N34" s="47"/>
      <c r="O34" s="47"/>
      <c r="P34" s="48"/>
      <c r="Q34" s="11"/>
      <c r="R34" s="49"/>
      <c r="S34" s="47"/>
      <c r="T34" s="47"/>
      <c r="U34" s="48"/>
    </row>
    <row r="35" spans="1:21">
      <c r="A35" s="30" t="s">
        <v>17</v>
      </c>
      <c r="B35" s="21" t="s">
        <v>86</v>
      </c>
      <c r="C35" s="21"/>
      <c r="D35" s="10">
        <f t="shared" si="0"/>
        <v>0.94202898550724634</v>
      </c>
      <c r="E35" s="44">
        <v>29</v>
      </c>
      <c r="F35" s="11"/>
      <c r="G35" s="17">
        <v>16</v>
      </c>
      <c r="H35" s="10">
        <v>3.45</v>
      </c>
      <c r="I35" s="11"/>
      <c r="J35" s="10">
        <f>3.25/H35</f>
        <v>0.94202898550724634</v>
      </c>
      <c r="K35" s="15">
        <v>0.94202898550724634</v>
      </c>
      <c r="L35" s="11"/>
      <c r="M35" s="49"/>
      <c r="N35" s="47"/>
      <c r="O35" s="47"/>
      <c r="P35" s="48"/>
      <c r="Q35" s="11"/>
      <c r="R35" s="49"/>
      <c r="S35" s="47"/>
      <c r="T35" s="47"/>
      <c r="U35" s="48"/>
    </row>
    <row r="36" spans="1:21">
      <c r="A36" s="30" t="s">
        <v>20</v>
      </c>
      <c r="B36" s="21" t="s">
        <v>86</v>
      </c>
      <c r="C36" s="21" t="s">
        <v>88</v>
      </c>
      <c r="D36" s="10">
        <f t="shared" si="0"/>
        <v>0.93390804597701149</v>
      </c>
      <c r="E36" s="44">
        <v>30</v>
      </c>
      <c r="F36" s="11"/>
      <c r="G36" s="17">
        <v>19</v>
      </c>
      <c r="H36" s="10">
        <v>3.48</v>
      </c>
      <c r="I36" s="11"/>
      <c r="J36" s="10">
        <f>3.25/H36</f>
        <v>0.93390804597701149</v>
      </c>
      <c r="K36" s="15">
        <v>0.93390804597701149</v>
      </c>
      <c r="L36" s="11"/>
      <c r="M36" s="49"/>
      <c r="N36" s="47"/>
      <c r="O36" s="47"/>
      <c r="P36" s="48"/>
      <c r="Q36" s="11"/>
      <c r="R36" s="49"/>
      <c r="S36" s="47"/>
      <c r="T36" s="47"/>
      <c r="U36" s="48"/>
    </row>
    <row r="37" spans="1:21">
      <c r="A37" s="30" t="s">
        <v>21</v>
      </c>
      <c r="B37" s="21" t="s">
        <v>86</v>
      </c>
      <c r="C37" s="21"/>
      <c r="D37" s="10">
        <f t="shared" si="0"/>
        <v>0.9285714285714286</v>
      </c>
      <c r="E37" s="44">
        <v>31</v>
      </c>
      <c r="F37" s="11"/>
      <c r="G37" s="17">
        <v>20</v>
      </c>
      <c r="H37" s="10">
        <v>3.5</v>
      </c>
      <c r="I37" s="11"/>
      <c r="J37" s="10">
        <f>3.25/H37</f>
        <v>0.9285714285714286</v>
      </c>
      <c r="K37" s="15">
        <v>0.9285714285714286</v>
      </c>
      <c r="L37" s="11"/>
      <c r="M37" s="49"/>
      <c r="N37" s="47"/>
      <c r="O37" s="47"/>
      <c r="P37" s="48"/>
      <c r="Q37" s="11"/>
      <c r="R37" s="49"/>
      <c r="S37" s="47"/>
      <c r="T37" s="47"/>
      <c r="U37" s="48"/>
    </row>
    <row r="38" spans="1:21">
      <c r="A38" s="13" t="s">
        <v>56</v>
      </c>
      <c r="B38" s="21" t="s">
        <v>86</v>
      </c>
      <c r="C38" s="21"/>
      <c r="D38" s="10">
        <f t="shared" si="0"/>
        <v>0.92398550724637685</v>
      </c>
      <c r="E38" s="44">
        <v>32</v>
      </c>
      <c r="F38" s="11"/>
      <c r="G38" s="17"/>
      <c r="H38" s="10"/>
      <c r="I38" s="11"/>
      <c r="J38" s="10"/>
      <c r="K38" s="15"/>
      <c r="L38" s="11"/>
      <c r="M38" s="49">
        <v>8</v>
      </c>
      <c r="N38" s="47" t="s">
        <v>56</v>
      </c>
      <c r="O38" s="47">
        <v>138</v>
      </c>
      <c r="P38" s="48">
        <f>127.51/O38</f>
        <v>0.92398550724637685</v>
      </c>
      <c r="Q38" s="11"/>
      <c r="R38" s="49"/>
      <c r="S38" s="47"/>
      <c r="T38" s="47"/>
      <c r="U38" s="48"/>
    </row>
    <row r="39" spans="1:21">
      <c r="A39" s="13" t="s">
        <v>57</v>
      </c>
      <c r="B39" s="21" t="s">
        <v>86</v>
      </c>
      <c r="C39" s="21"/>
      <c r="D39" s="10">
        <f t="shared" ref="D39:D71" si="4">+K39+P39</f>
        <v>0.91628341477436048</v>
      </c>
      <c r="E39" s="44">
        <v>33</v>
      </c>
      <c r="F39" s="11"/>
      <c r="G39" s="17"/>
      <c r="H39" s="10"/>
      <c r="I39" s="11"/>
      <c r="J39" s="10"/>
      <c r="K39" s="15"/>
      <c r="L39" s="11"/>
      <c r="M39" s="49">
        <v>10</v>
      </c>
      <c r="N39" s="47" t="s">
        <v>57</v>
      </c>
      <c r="O39" s="47">
        <v>139.16</v>
      </c>
      <c r="P39" s="48">
        <f>127.51/O39</f>
        <v>0.91628341477436048</v>
      </c>
      <c r="Q39" s="11"/>
      <c r="R39" s="49"/>
      <c r="S39" s="47"/>
      <c r="T39" s="47"/>
      <c r="U39" s="48"/>
    </row>
    <row r="40" spans="1:21">
      <c r="A40" s="30" t="s">
        <v>24</v>
      </c>
      <c r="B40" s="21" t="s">
        <v>86</v>
      </c>
      <c r="C40" s="21"/>
      <c r="D40" s="10">
        <f t="shared" si="4"/>
        <v>0.9129213483146067</v>
      </c>
      <c r="E40" s="44">
        <v>34</v>
      </c>
      <c r="F40" s="11"/>
      <c r="G40" s="17">
        <v>23</v>
      </c>
      <c r="H40" s="10">
        <v>3.56</v>
      </c>
      <c r="I40" s="11"/>
      <c r="J40" s="10">
        <f>3.25/H40</f>
        <v>0.9129213483146067</v>
      </c>
      <c r="K40" s="15">
        <v>0.9129213483146067</v>
      </c>
      <c r="L40" s="11"/>
      <c r="M40" s="49"/>
      <c r="N40" s="47"/>
      <c r="O40" s="47"/>
      <c r="P40" s="48"/>
      <c r="Q40" s="11"/>
      <c r="R40" s="49"/>
      <c r="S40" s="47"/>
      <c r="T40" s="47"/>
      <c r="U40" s="48"/>
    </row>
    <row r="41" spans="1:21">
      <c r="A41" s="30" t="s">
        <v>25</v>
      </c>
      <c r="B41" s="21" t="s">
        <v>86</v>
      </c>
      <c r="C41" s="21"/>
      <c r="D41" s="10">
        <f t="shared" si="4"/>
        <v>0.9129213483146067</v>
      </c>
      <c r="E41" s="44">
        <v>35</v>
      </c>
      <c r="F41" s="11"/>
      <c r="G41" s="17">
        <v>24</v>
      </c>
      <c r="H41" s="10">
        <v>3.56</v>
      </c>
      <c r="I41" s="11"/>
      <c r="J41" s="10">
        <f>3.25/H41</f>
        <v>0.9129213483146067</v>
      </c>
      <c r="K41" s="15">
        <v>0.9129213483146067</v>
      </c>
      <c r="L41" s="11"/>
      <c r="M41" s="49"/>
      <c r="N41" s="47"/>
      <c r="O41" s="47"/>
      <c r="P41" s="48"/>
      <c r="Q41" s="11"/>
      <c r="R41" s="49"/>
      <c r="S41" s="47"/>
      <c r="T41" s="47"/>
      <c r="U41" s="48"/>
    </row>
    <row r="42" spans="1:21">
      <c r="A42" s="30" t="s">
        <v>26</v>
      </c>
      <c r="B42" s="21" t="s">
        <v>86</v>
      </c>
      <c r="C42" s="21"/>
      <c r="D42" s="10">
        <f t="shared" si="4"/>
        <v>0.91036414565826329</v>
      </c>
      <c r="E42" s="44">
        <v>36</v>
      </c>
      <c r="F42" s="11"/>
      <c r="G42" s="17">
        <v>25</v>
      </c>
      <c r="H42" s="10">
        <v>3.57</v>
      </c>
      <c r="I42" s="11"/>
      <c r="J42" s="10">
        <f>3.25/H42</f>
        <v>0.91036414565826329</v>
      </c>
      <c r="K42" s="15">
        <v>0.91036414565826329</v>
      </c>
      <c r="L42" s="11"/>
      <c r="M42" s="49"/>
      <c r="N42" s="47"/>
      <c r="O42" s="47"/>
      <c r="P42" s="48"/>
      <c r="Q42" s="11"/>
      <c r="R42" s="49"/>
      <c r="S42" s="47"/>
      <c r="T42" s="47"/>
      <c r="U42" s="48"/>
    </row>
    <row r="43" spans="1:21">
      <c r="A43" s="30" t="s">
        <v>27</v>
      </c>
      <c r="B43" s="21" t="s">
        <v>86</v>
      </c>
      <c r="C43" s="21"/>
      <c r="D43" s="10">
        <f t="shared" si="4"/>
        <v>0.90529247910863508</v>
      </c>
      <c r="E43" s="44">
        <v>37</v>
      </c>
      <c r="F43" s="11"/>
      <c r="G43" s="17">
        <v>26</v>
      </c>
      <c r="H43" s="10">
        <v>3.59</v>
      </c>
      <c r="I43" s="11"/>
      <c r="J43" s="10">
        <f>3.25/H43</f>
        <v>0.90529247910863508</v>
      </c>
      <c r="K43" s="15">
        <v>0.90529247910863508</v>
      </c>
      <c r="L43" s="11"/>
      <c r="M43" s="49"/>
      <c r="N43" s="47"/>
      <c r="O43" s="47"/>
      <c r="P43" s="48"/>
      <c r="Q43" s="11"/>
      <c r="R43" s="49"/>
      <c r="S43" s="47"/>
      <c r="T43" s="47"/>
      <c r="U43" s="48"/>
    </row>
    <row r="44" spans="1:21">
      <c r="A44" s="13" t="s">
        <v>58</v>
      </c>
      <c r="B44" s="21" t="s">
        <v>86</v>
      </c>
      <c r="C44" s="21"/>
      <c r="D44" s="10">
        <f t="shared" si="4"/>
        <v>0.89631660340222141</v>
      </c>
      <c r="E44" s="44">
        <v>38</v>
      </c>
      <c r="F44" s="11"/>
      <c r="G44" s="17"/>
      <c r="H44" s="10"/>
      <c r="I44" s="11"/>
      <c r="J44" s="10"/>
      <c r="K44" s="15"/>
      <c r="L44" s="11"/>
      <c r="M44" s="49">
        <v>11</v>
      </c>
      <c r="N44" s="47" t="s">
        <v>58</v>
      </c>
      <c r="O44" s="47">
        <v>142.26</v>
      </c>
      <c r="P44" s="48">
        <f t="shared" ref="P44:P51" si="5">127.51/O44</f>
        <v>0.89631660340222141</v>
      </c>
      <c r="Q44" s="11"/>
      <c r="R44" s="49"/>
      <c r="S44" s="47"/>
      <c r="T44" s="47"/>
      <c r="U44" s="48"/>
    </row>
    <row r="45" spans="1:21">
      <c r="A45" s="13" t="s">
        <v>59</v>
      </c>
      <c r="B45" s="21" t="s">
        <v>86</v>
      </c>
      <c r="C45" s="21"/>
      <c r="D45" s="10">
        <f t="shared" si="4"/>
        <v>0.87311695425910718</v>
      </c>
      <c r="E45" s="44">
        <v>39</v>
      </c>
      <c r="F45" s="11"/>
      <c r="G45" s="17"/>
      <c r="H45" s="10"/>
      <c r="I45" s="11"/>
      <c r="J45" s="10"/>
      <c r="K45" s="15"/>
      <c r="L45" s="11"/>
      <c r="M45" s="49">
        <v>14</v>
      </c>
      <c r="N45" s="47" t="s">
        <v>59</v>
      </c>
      <c r="O45" s="47">
        <v>146.04</v>
      </c>
      <c r="P45" s="48">
        <f t="shared" si="5"/>
        <v>0.87311695425910718</v>
      </c>
      <c r="Q45" s="11"/>
      <c r="R45" s="49"/>
      <c r="S45" s="47"/>
      <c r="T45" s="47"/>
      <c r="U45" s="48"/>
    </row>
    <row r="46" spans="1:21">
      <c r="A46" s="13" t="s">
        <v>60</v>
      </c>
      <c r="B46" s="21" t="s">
        <v>86</v>
      </c>
      <c r="C46" s="21"/>
      <c r="D46" s="10">
        <f t="shared" si="4"/>
        <v>0.86570710842555509</v>
      </c>
      <c r="E46" s="44">
        <v>40</v>
      </c>
      <c r="M46" s="49">
        <v>15</v>
      </c>
      <c r="N46" s="47" t="s">
        <v>60</v>
      </c>
      <c r="O46" s="47">
        <v>147.29</v>
      </c>
      <c r="P46" s="48">
        <f t="shared" si="5"/>
        <v>0.86570710842555509</v>
      </c>
      <c r="R46" s="49"/>
      <c r="S46" s="47"/>
      <c r="T46" s="47"/>
      <c r="U46" s="48"/>
    </row>
    <row r="47" spans="1:21">
      <c r="A47" s="13" t="s">
        <v>61</v>
      </c>
      <c r="B47" s="21" t="s">
        <v>86</v>
      </c>
      <c r="C47" s="21"/>
      <c r="D47" s="10">
        <f t="shared" si="4"/>
        <v>0.8470174040122227</v>
      </c>
      <c r="E47" s="44">
        <v>41</v>
      </c>
      <c r="F47" s="11"/>
      <c r="G47" s="17"/>
      <c r="H47" s="10"/>
      <c r="I47" s="11"/>
      <c r="J47" s="10"/>
      <c r="K47" s="15"/>
      <c r="L47" s="11"/>
      <c r="M47" s="49">
        <v>18</v>
      </c>
      <c r="N47" s="47" t="s">
        <v>61</v>
      </c>
      <c r="O47" s="47">
        <v>150.54</v>
      </c>
      <c r="P47" s="48">
        <f t="shared" si="5"/>
        <v>0.8470174040122227</v>
      </c>
      <c r="Q47" s="11"/>
      <c r="R47" s="49"/>
      <c r="S47" s="47"/>
      <c r="T47" s="47"/>
      <c r="U47" s="48"/>
    </row>
    <row r="48" spans="1:21">
      <c r="A48" s="13" t="s">
        <v>62</v>
      </c>
      <c r="B48" s="21" t="s">
        <v>86</v>
      </c>
      <c r="C48" s="21"/>
      <c r="D48" s="10">
        <f t="shared" si="4"/>
        <v>0.8430413223140496</v>
      </c>
      <c r="E48" s="44">
        <v>42</v>
      </c>
      <c r="F48" s="11"/>
      <c r="G48" s="17"/>
      <c r="H48" s="10"/>
      <c r="I48" s="11"/>
      <c r="J48" s="10"/>
      <c r="K48" s="15"/>
      <c r="L48" s="11"/>
      <c r="M48" s="49">
        <v>19</v>
      </c>
      <c r="N48" s="47" t="s">
        <v>62</v>
      </c>
      <c r="O48" s="47">
        <v>151.25</v>
      </c>
      <c r="P48" s="48">
        <f t="shared" si="5"/>
        <v>0.8430413223140496</v>
      </c>
      <c r="Q48" s="11"/>
      <c r="R48" s="49"/>
      <c r="S48" s="47"/>
      <c r="T48" s="47"/>
      <c r="U48" s="48"/>
    </row>
    <row r="49" spans="1:21">
      <c r="A49" s="13" t="s">
        <v>63</v>
      </c>
      <c r="B49" s="21" t="s">
        <v>86</v>
      </c>
      <c r="C49" s="21"/>
      <c r="D49" s="10">
        <f t="shared" si="4"/>
        <v>0.82376122488532844</v>
      </c>
      <c r="E49" s="44">
        <v>43</v>
      </c>
      <c r="F49" s="11"/>
      <c r="G49" s="17"/>
      <c r="H49" s="10"/>
      <c r="I49" s="11"/>
      <c r="J49" s="10"/>
      <c r="K49" s="15"/>
      <c r="L49" s="11"/>
      <c r="M49" s="49">
        <v>20</v>
      </c>
      <c r="N49" s="47" t="s">
        <v>63</v>
      </c>
      <c r="O49" s="47">
        <v>154.79000000000002</v>
      </c>
      <c r="P49" s="48">
        <f t="shared" si="5"/>
        <v>0.82376122488532844</v>
      </c>
      <c r="Q49" s="11"/>
      <c r="R49" s="49">
        <v>10</v>
      </c>
      <c r="S49" s="47"/>
      <c r="T49" s="51">
        <v>0.11896990740740741</v>
      </c>
      <c r="U49" s="48">
        <f t="shared" si="3"/>
        <v>0.65161980737425818</v>
      </c>
    </row>
    <row r="50" spans="1:21">
      <c r="A50" s="13" t="s">
        <v>64</v>
      </c>
      <c r="B50" s="21" t="s">
        <v>86</v>
      </c>
      <c r="C50" s="21"/>
      <c r="D50" s="10">
        <f t="shared" si="4"/>
        <v>0.82264516129032261</v>
      </c>
      <c r="E50" s="44">
        <v>44</v>
      </c>
      <c r="F50" s="11"/>
      <c r="G50" s="17"/>
      <c r="H50" s="10"/>
      <c r="I50" s="11"/>
      <c r="J50" s="10"/>
      <c r="K50" s="15"/>
      <c r="L50" s="11"/>
      <c r="M50" s="49">
        <v>21</v>
      </c>
      <c r="N50" s="47" t="s">
        <v>64</v>
      </c>
      <c r="O50" s="47">
        <v>155</v>
      </c>
      <c r="P50" s="48">
        <f t="shared" si="5"/>
        <v>0.82264516129032261</v>
      </c>
      <c r="Q50" s="11"/>
      <c r="R50" s="49"/>
      <c r="S50" s="47"/>
      <c r="T50" s="47"/>
      <c r="U50" s="48"/>
    </row>
    <row r="51" spans="1:21">
      <c r="A51" s="13" t="s">
        <v>65</v>
      </c>
      <c r="B51" s="21" t="s">
        <v>86</v>
      </c>
      <c r="C51" s="21"/>
      <c r="D51" s="10">
        <f t="shared" si="4"/>
        <v>0.81690050611826515</v>
      </c>
      <c r="E51" s="44">
        <v>45</v>
      </c>
      <c r="F51" s="11"/>
      <c r="G51" s="17"/>
      <c r="H51" s="10"/>
      <c r="I51" s="11"/>
      <c r="J51" s="10"/>
      <c r="K51" s="15"/>
      <c r="L51" s="11"/>
      <c r="M51" s="49">
        <v>22</v>
      </c>
      <c r="N51" s="47" t="s">
        <v>65</v>
      </c>
      <c r="O51" s="47">
        <v>156.09</v>
      </c>
      <c r="P51" s="48">
        <f t="shared" si="5"/>
        <v>0.81690050611826515</v>
      </c>
      <c r="Q51" s="11"/>
      <c r="R51" s="49"/>
      <c r="S51" s="47"/>
      <c r="T51" s="47"/>
      <c r="U51" s="48"/>
    </row>
    <row r="52" spans="1:21">
      <c r="A52" s="30" t="s">
        <v>28</v>
      </c>
      <c r="B52" s="21" t="s">
        <v>86</v>
      </c>
      <c r="C52" s="21"/>
      <c r="D52" s="10">
        <f t="shared" si="4"/>
        <v>0.8125</v>
      </c>
      <c r="E52" s="44">
        <v>46</v>
      </c>
      <c r="F52" s="11"/>
      <c r="G52" s="17">
        <v>27</v>
      </c>
      <c r="H52" s="10">
        <v>4</v>
      </c>
      <c r="I52" s="11"/>
      <c r="J52" s="10">
        <f>3.25/H52</f>
        <v>0.8125</v>
      </c>
      <c r="K52" s="15">
        <v>0.8125</v>
      </c>
      <c r="L52" s="11"/>
      <c r="M52" s="49"/>
      <c r="N52" s="47"/>
      <c r="O52" s="47"/>
      <c r="P52" s="48"/>
      <c r="Q52" s="11"/>
      <c r="R52" s="49"/>
      <c r="S52" s="47"/>
      <c r="T52" s="47"/>
      <c r="U52" s="48"/>
    </row>
    <row r="53" spans="1:21">
      <c r="A53" s="30" t="s">
        <v>30</v>
      </c>
      <c r="B53" s="21" t="s">
        <v>86</v>
      </c>
      <c r="C53" s="21"/>
      <c r="D53" s="10">
        <f t="shared" si="4"/>
        <v>0.79462102689486558</v>
      </c>
      <c r="E53" s="44">
        <v>47</v>
      </c>
      <c r="F53" s="11"/>
      <c r="G53" s="17">
        <v>29</v>
      </c>
      <c r="H53" s="10">
        <v>4.09</v>
      </c>
      <c r="I53" s="11"/>
      <c r="J53" s="10">
        <f>3.25/H53</f>
        <v>0.79462102689486558</v>
      </c>
      <c r="K53" s="15">
        <v>0.79462102689486558</v>
      </c>
      <c r="L53" s="11"/>
      <c r="M53" s="49"/>
      <c r="N53" s="47"/>
      <c r="O53" s="47"/>
      <c r="P53" s="48"/>
      <c r="Q53" s="11"/>
      <c r="R53" s="49">
        <v>13</v>
      </c>
      <c r="S53" s="47"/>
      <c r="T53" s="47" t="s">
        <v>46</v>
      </c>
      <c r="U53" s="48">
        <v>0</v>
      </c>
    </row>
    <row r="54" spans="1:21">
      <c r="A54" s="30" t="s">
        <v>31</v>
      </c>
      <c r="B54" s="21" t="s">
        <v>86</v>
      </c>
      <c r="C54" s="21"/>
      <c r="D54" s="10">
        <f t="shared" si="4"/>
        <v>0.79462102689486558</v>
      </c>
      <c r="E54" s="44">
        <v>48</v>
      </c>
      <c r="F54" s="11"/>
      <c r="G54" s="17">
        <v>30</v>
      </c>
      <c r="H54" s="10">
        <v>4.09</v>
      </c>
      <c r="I54" s="11"/>
      <c r="J54" s="10">
        <f>3.25/H54</f>
        <v>0.79462102689486558</v>
      </c>
      <c r="K54" s="15">
        <v>0.79462102689486558</v>
      </c>
      <c r="L54" s="11"/>
      <c r="M54" s="49"/>
      <c r="N54" s="47"/>
      <c r="O54" s="47"/>
      <c r="P54" s="48"/>
      <c r="Q54" s="11"/>
      <c r="R54" s="49"/>
      <c r="S54" s="47"/>
      <c r="T54" s="47"/>
      <c r="U54" s="48"/>
    </row>
    <row r="55" spans="1:21">
      <c r="A55" s="30" t="s">
        <v>32</v>
      </c>
      <c r="B55" s="21" t="s">
        <v>86</v>
      </c>
      <c r="C55" s="21"/>
      <c r="D55" s="10">
        <f t="shared" si="4"/>
        <v>0.7907542579075425</v>
      </c>
      <c r="E55" s="44">
        <v>49</v>
      </c>
      <c r="F55" s="11"/>
      <c r="G55" s="17">
        <v>31</v>
      </c>
      <c r="H55" s="10">
        <v>4.1100000000000003</v>
      </c>
      <c r="I55" s="11"/>
      <c r="J55" s="10">
        <f>3.25/H55</f>
        <v>0.7907542579075425</v>
      </c>
      <c r="K55" s="15">
        <v>0.7907542579075425</v>
      </c>
      <c r="L55" s="11"/>
      <c r="M55" s="49"/>
      <c r="N55" s="47"/>
      <c r="O55" s="47"/>
      <c r="P55" s="48"/>
      <c r="Q55" s="11"/>
      <c r="R55" s="49"/>
      <c r="S55" s="47"/>
      <c r="T55" s="47"/>
      <c r="U55" s="48"/>
    </row>
    <row r="56" spans="1:21">
      <c r="A56" s="30" t="s">
        <v>33</v>
      </c>
      <c r="B56" s="21" t="s">
        <v>86</v>
      </c>
      <c r="C56" s="21"/>
      <c r="D56" s="10">
        <f t="shared" si="4"/>
        <v>0.78883495145631066</v>
      </c>
      <c r="E56" s="44">
        <v>50</v>
      </c>
      <c r="F56" s="11"/>
      <c r="G56" s="17">
        <v>32</v>
      </c>
      <c r="H56" s="10">
        <v>4.12</v>
      </c>
      <c r="I56" s="11"/>
      <c r="J56" s="10">
        <f>3.25/H56</f>
        <v>0.78883495145631066</v>
      </c>
      <c r="K56" s="15">
        <v>0.78883495145631066</v>
      </c>
      <c r="L56" s="11"/>
      <c r="M56" s="49"/>
      <c r="N56" s="47"/>
      <c r="O56" s="47"/>
      <c r="P56" s="48"/>
      <c r="Q56" s="11"/>
      <c r="R56" s="49"/>
      <c r="S56" s="47"/>
      <c r="T56" s="47"/>
      <c r="U56" s="48"/>
    </row>
    <row r="57" spans="1:21">
      <c r="A57" s="13" t="s">
        <v>68</v>
      </c>
      <c r="B57" s="21" t="s">
        <v>86</v>
      </c>
      <c r="C57" s="21"/>
      <c r="D57" s="10">
        <f t="shared" si="4"/>
        <v>0.78303856546303119</v>
      </c>
      <c r="E57" s="44">
        <v>51</v>
      </c>
      <c r="F57" s="11"/>
      <c r="G57" s="17"/>
      <c r="H57" s="10"/>
      <c r="I57" s="11"/>
      <c r="J57" s="10"/>
      <c r="K57" s="15"/>
      <c r="L57" s="11"/>
      <c r="M57" s="49">
        <v>26</v>
      </c>
      <c r="N57" s="47" t="s">
        <v>68</v>
      </c>
      <c r="O57" s="47">
        <v>162.84</v>
      </c>
      <c r="P57" s="48">
        <f>127.51/O57</f>
        <v>0.78303856546303119</v>
      </c>
      <c r="Q57" s="11"/>
      <c r="R57" s="49">
        <v>7</v>
      </c>
      <c r="S57" s="47"/>
      <c r="T57" s="50">
        <v>9.2291666666666661E-2</v>
      </c>
      <c r="U57" s="48">
        <f t="shared" si="3"/>
        <v>0.83997993478806121</v>
      </c>
    </row>
    <row r="58" spans="1:21">
      <c r="A58" s="30" t="s">
        <v>36</v>
      </c>
      <c r="B58" s="21" t="s">
        <v>86</v>
      </c>
      <c r="C58" s="21"/>
      <c r="D58" s="10">
        <f t="shared" si="4"/>
        <v>0.77380952380952372</v>
      </c>
      <c r="E58" s="44">
        <v>52</v>
      </c>
      <c r="F58" s="11"/>
      <c r="G58" s="17">
        <v>35</v>
      </c>
      <c r="H58" s="10">
        <v>4.2</v>
      </c>
      <c r="I58" s="11"/>
      <c r="J58" s="10">
        <f>3.25/H58</f>
        <v>0.77380952380952372</v>
      </c>
      <c r="K58" s="15">
        <v>0.77380952380952372</v>
      </c>
      <c r="L58" s="11"/>
      <c r="M58" s="49"/>
      <c r="N58" s="47"/>
      <c r="O58" s="47"/>
      <c r="P58" s="48"/>
      <c r="Q58" s="11"/>
      <c r="R58" s="49"/>
      <c r="S58" s="47"/>
      <c r="T58" s="47"/>
      <c r="U58" s="48"/>
    </row>
    <row r="59" spans="1:21">
      <c r="A59" s="30" t="s">
        <v>37</v>
      </c>
      <c r="B59" s="21" t="s">
        <v>86</v>
      </c>
      <c r="C59" s="21"/>
      <c r="D59" s="10">
        <f t="shared" si="4"/>
        <v>0.77197149643705465</v>
      </c>
      <c r="E59" s="44">
        <v>53</v>
      </c>
      <c r="F59" s="11"/>
      <c r="G59" s="17">
        <v>36</v>
      </c>
      <c r="H59" s="10">
        <v>4.21</v>
      </c>
      <c r="I59" s="11"/>
      <c r="J59" s="10">
        <f>3.25/H59</f>
        <v>0.77197149643705465</v>
      </c>
      <c r="K59" s="15">
        <v>0.77197149643705465</v>
      </c>
      <c r="L59" s="11"/>
      <c r="M59" s="49"/>
      <c r="N59" s="47"/>
      <c r="O59" s="47"/>
      <c r="P59" s="48"/>
      <c r="Q59" s="11"/>
      <c r="R59" s="49"/>
      <c r="S59" s="47"/>
      <c r="T59" s="47"/>
      <c r="U59" s="48"/>
    </row>
    <row r="60" spans="1:21">
      <c r="A60" s="13" t="s">
        <v>69</v>
      </c>
      <c r="B60" s="21" t="s">
        <v>86</v>
      </c>
      <c r="C60" s="21"/>
      <c r="D60" s="10">
        <f t="shared" si="4"/>
        <v>0.75939491394199277</v>
      </c>
      <c r="E60" s="44">
        <v>54</v>
      </c>
      <c r="F60" s="11"/>
      <c r="G60" s="17"/>
      <c r="H60" s="10"/>
      <c r="I60" s="11"/>
      <c r="J60" s="10"/>
      <c r="K60" s="15"/>
      <c r="L60" s="11"/>
      <c r="M60" s="49">
        <v>27</v>
      </c>
      <c r="N60" s="47" t="s">
        <v>69</v>
      </c>
      <c r="O60" s="47">
        <v>167.91</v>
      </c>
      <c r="P60" s="48">
        <f>127.51/O60</f>
        <v>0.75939491394199277</v>
      </c>
      <c r="Q60" s="11"/>
      <c r="R60" s="49"/>
      <c r="S60" s="47"/>
      <c r="T60" s="47"/>
      <c r="U60" s="48"/>
    </row>
    <row r="61" spans="1:21">
      <c r="A61" s="13" t="s">
        <v>70</v>
      </c>
      <c r="B61" s="21" t="s">
        <v>86</v>
      </c>
      <c r="C61" s="21"/>
      <c r="D61" s="10">
        <f t="shared" si="4"/>
        <v>0.75642166459037796</v>
      </c>
      <c r="E61" s="44">
        <v>55</v>
      </c>
      <c r="F61" s="11"/>
      <c r="G61" s="17"/>
      <c r="H61" s="10"/>
      <c r="I61" s="11"/>
      <c r="J61" s="10"/>
      <c r="K61" s="15"/>
      <c r="L61" s="11"/>
      <c r="M61" s="49">
        <v>28</v>
      </c>
      <c r="N61" s="47" t="s">
        <v>70</v>
      </c>
      <c r="O61" s="47">
        <v>168.57</v>
      </c>
      <c r="P61" s="48">
        <f>127.51/O61</f>
        <v>0.75642166459037796</v>
      </c>
      <c r="Q61" s="11"/>
      <c r="R61" s="49"/>
      <c r="S61" s="47"/>
      <c r="T61" s="47"/>
      <c r="U61" s="48"/>
    </row>
    <row r="62" spans="1:21">
      <c r="A62" s="30" t="s">
        <v>38</v>
      </c>
      <c r="B62" s="21" t="s">
        <v>86</v>
      </c>
      <c r="C62" s="21"/>
      <c r="D62" s="10">
        <f t="shared" si="4"/>
        <v>0.7558139534883721</v>
      </c>
      <c r="E62" s="44">
        <v>56</v>
      </c>
      <c r="F62" s="11"/>
      <c r="G62" s="17">
        <v>37</v>
      </c>
      <c r="H62" s="10">
        <v>4.3</v>
      </c>
      <c r="I62" s="11"/>
      <c r="J62" s="10">
        <f>3.25/H62</f>
        <v>0.7558139534883721</v>
      </c>
      <c r="K62" s="15">
        <v>0.7558139534883721</v>
      </c>
      <c r="L62" s="11"/>
      <c r="M62" s="49"/>
      <c r="N62" s="47"/>
      <c r="O62" s="47"/>
      <c r="P62" s="48"/>
      <c r="Q62" s="11"/>
      <c r="R62" s="49"/>
      <c r="S62" s="47"/>
      <c r="T62" s="47"/>
      <c r="U62" s="48"/>
    </row>
    <row r="63" spans="1:21">
      <c r="A63" s="30" t="s">
        <v>39</v>
      </c>
      <c r="B63" s="21" t="s">
        <v>86</v>
      </c>
      <c r="C63" s="21"/>
      <c r="D63" s="10">
        <f t="shared" si="4"/>
        <v>0.75406032482598617</v>
      </c>
      <c r="E63" s="44">
        <v>57</v>
      </c>
      <c r="F63" s="11"/>
      <c r="G63" s="17">
        <v>38</v>
      </c>
      <c r="H63" s="10">
        <v>4.3099999999999996</v>
      </c>
      <c r="I63" s="11"/>
      <c r="J63" s="10">
        <f>3.25/H63</f>
        <v>0.75406032482598617</v>
      </c>
      <c r="K63" s="15">
        <v>0.75406032482598617</v>
      </c>
      <c r="L63" s="11"/>
      <c r="M63" s="49"/>
      <c r="N63" s="47"/>
      <c r="O63" s="47"/>
      <c r="P63" s="48"/>
      <c r="Q63" s="11"/>
      <c r="R63" s="49"/>
      <c r="S63" s="47"/>
      <c r="T63" s="47"/>
      <c r="U63" s="48"/>
    </row>
    <row r="64" spans="1:21">
      <c r="A64" s="30" t="s">
        <v>42</v>
      </c>
      <c r="B64" s="21" t="s">
        <v>86</v>
      </c>
      <c r="C64" s="21"/>
      <c r="D64" s="10">
        <f t="shared" si="4"/>
        <v>0.73863636363636354</v>
      </c>
      <c r="E64" s="44">
        <v>58</v>
      </c>
      <c r="F64" s="11"/>
      <c r="G64" s="17">
        <v>41</v>
      </c>
      <c r="H64" s="10">
        <v>4.4000000000000004</v>
      </c>
      <c r="I64" s="11"/>
      <c r="J64" s="10">
        <f>3.25/H64</f>
        <v>0.73863636363636354</v>
      </c>
      <c r="K64" s="15">
        <v>0.73863636363636354</v>
      </c>
      <c r="L64" s="11"/>
      <c r="M64" s="49"/>
      <c r="N64" s="47"/>
      <c r="O64" s="47"/>
      <c r="P64" s="48"/>
      <c r="Q64" s="11"/>
      <c r="R64" s="49"/>
      <c r="S64" s="47"/>
      <c r="T64" s="47"/>
      <c r="U64" s="48"/>
    </row>
    <row r="65" spans="1:21">
      <c r="A65" s="13" t="s">
        <v>71</v>
      </c>
      <c r="B65" s="21" t="s">
        <v>86</v>
      </c>
      <c r="C65" s="21"/>
      <c r="D65" s="10">
        <f t="shared" si="4"/>
        <v>0.73256348385614156</v>
      </c>
      <c r="E65" s="44">
        <v>59</v>
      </c>
      <c r="M65" s="49">
        <v>29</v>
      </c>
      <c r="N65" s="47" t="s">
        <v>71</v>
      </c>
      <c r="O65" s="47">
        <v>174.06</v>
      </c>
      <c r="P65" s="48">
        <f>127.51/O65</f>
        <v>0.73256348385614156</v>
      </c>
      <c r="R65" s="49"/>
      <c r="S65" s="47"/>
      <c r="T65" s="47"/>
      <c r="U65" s="48"/>
    </row>
    <row r="66" spans="1:21">
      <c r="A66" s="30" t="s">
        <v>44</v>
      </c>
      <c r="B66" s="21" t="s">
        <v>87</v>
      </c>
      <c r="C66" s="21"/>
      <c r="D66" s="10">
        <f t="shared" si="4"/>
        <v>0.7303370786516854</v>
      </c>
      <c r="E66" s="44">
        <v>60</v>
      </c>
      <c r="F66" s="11"/>
      <c r="G66" s="17">
        <v>43</v>
      </c>
      <c r="H66" s="10">
        <v>4.45</v>
      </c>
      <c r="I66" s="11"/>
      <c r="J66" s="10">
        <f>3.25/H66</f>
        <v>0.7303370786516854</v>
      </c>
      <c r="K66" s="15">
        <v>0.7303370786516854</v>
      </c>
      <c r="L66" s="11"/>
      <c r="M66" s="49"/>
      <c r="N66" s="47"/>
      <c r="O66" s="47"/>
      <c r="P66" s="48"/>
      <c r="Q66" s="11"/>
      <c r="R66" s="49"/>
      <c r="S66" s="47"/>
      <c r="T66" s="47"/>
      <c r="U66" s="48"/>
    </row>
    <row r="67" spans="1:21">
      <c r="A67" s="13" t="s">
        <v>72</v>
      </c>
      <c r="B67" s="21" t="s">
        <v>86</v>
      </c>
      <c r="C67" s="21"/>
      <c r="D67" s="10">
        <f t="shared" si="4"/>
        <v>0.6821634924031672</v>
      </c>
      <c r="E67" s="44">
        <v>61</v>
      </c>
      <c r="F67" s="11"/>
      <c r="G67" s="17"/>
      <c r="H67" s="10"/>
      <c r="I67" s="11"/>
      <c r="J67" s="10"/>
      <c r="K67" s="15"/>
      <c r="L67" s="11"/>
      <c r="M67" s="49">
        <v>31</v>
      </c>
      <c r="N67" s="47" t="s">
        <v>72</v>
      </c>
      <c r="O67" s="47">
        <v>186.92</v>
      </c>
      <c r="P67" s="48">
        <f>127.51/O67</f>
        <v>0.6821634924031672</v>
      </c>
      <c r="Q67" s="11"/>
      <c r="R67" s="49"/>
      <c r="S67" s="47"/>
      <c r="T67" s="47"/>
      <c r="U67" s="48"/>
    </row>
    <row r="68" spans="1:21">
      <c r="A68" s="13" t="s">
        <v>76</v>
      </c>
      <c r="B68" s="21" t="s">
        <v>86</v>
      </c>
      <c r="C68" s="21"/>
      <c r="D68" s="10">
        <f t="shared" si="4"/>
        <v>0</v>
      </c>
      <c r="E68" s="44">
        <v>62</v>
      </c>
      <c r="F68" s="11"/>
      <c r="G68" s="17"/>
      <c r="H68" s="10"/>
      <c r="I68" s="11"/>
      <c r="J68" s="10"/>
      <c r="K68" s="15"/>
      <c r="L68" s="11"/>
      <c r="M68" s="49">
        <v>34</v>
      </c>
      <c r="N68" s="47" t="s">
        <v>76</v>
      </c>
      <c r="O68" s="18" t="s">
        <v>75</v>
      </c>
      <c r="P68" s="15">
        <v>0</v>
      </c>
      <c r="Q68" s="11"/>
      <c r="R68" s="49"/>
      <c r="S68" s="47"/>
      <c r="T68" s="47"/>
      <c r="U68" s="48"/>
    </row>
    <row r="69" spans="1:21">
      <c r="A69" s="13" t="s">
        <v>74</v>
      </c>
      <c r="B69" s="21" t="s">
        <v>86</v>
      </c>
      <c r="C69" s="21"/>
      <c r="D69" s="10">
        <f t="shared" si="4"/>
        <v>0</v>
      </c>
      <c r="E69" s="44">
        <v>63</v>
      </c>
      <c r="F69" s="11"/>
      <c r="G69" s="17"/>
      <c r="H69" s="10"/>
      <c r="I69" s="11"/>
      <c r="J69" s="10"/>
      <c r="K69" s="15"/>
      <c r="L69" s="11"/>
      <c r="M69" s="49">
        <v>33</v>
      </c>
      <c r="N69" s="47" t="s">
        <v>74</v>
      </c>
      <c r="O69" s="18" t="s">
        <v>75</v>
      </c>
      <c r="P69" s="15">
        <v>0</v>
      </c>
      <c r="Q69" s="11"/>
      <c r="R69" s="49"/>
      <c r="S69" s="47"/>
      <c r="T69" s="47"/>
      <c r="U69" s="48"/>
    </row>
    <row r="70" spans="1:21">
      <c r="A70" s="30" t="s">
        <v>47</v>
      </c>
      <c r="B70" s="21" t="s">
        <v>87</v>
      </c>
      <c r="C70" s="21"/>
      <c r="D70" s="10">
        <f t="shared" si="4"/>
        <v>0</v>
      </c>
      <c r="E70" s="44">
        <v>64</v>
      </c>
      <c r="F70" s="11"/>
      <c r="G70" s="17">
        <v>45</v>
      </c>
      <c r="H70" s="10" t="s">
        <v>46</v>
      </c>
      <c r="I70" s="11"/>
      <c r="J70" s="10" t="s">
        <v>46</v>
      </c>
      <c r="K70" s="15">
        <v>0</v>
      </c>
      <c r="L70" s="11"/>
      <c r="M70" s="49"/>
      <c r="N70" s="47"/>
      <c r="O70" s="47"/>
      <c r="P70" s="48"/>
      <c r="Q70" s="11"/>
      <c r="R70" s="49"/>
      <c r="S70" s="47"/>
      <c r="T70" s="47"/>
      <c r="U70" s="48"/>
    </row>
    <row r="71" spans="1:21">
      <c r="A71" s="30" t="s">
        <v>45</v>
      </c>
      <c r="B71" s="21" t="s">
        <v>86</v>
      </c>
      <c r="C71" s="21"/>
      <c r="D71" s="10">
        <f t="shared" si="4"/>
        <v>0</v>
      </c>
      <c r="E71" s="44">
        <v>65</v>
      </c>
      <c r="F71" s="11"/>
      <c r="G71" s="17">
        <v>44</v>
      </c>
      <c r="H71" s="10" t="s">
        <v>46</v>
      </c>
      <c r="I71" s="11"/>
      <c r="J71" s="10" t="s">
        <v>46</v>
      </c>
      <c r="K71" s="15">
        <v>0</v>
      </c>
      <c r="L71" s="11"/>
      <c r="M71" s="49"/>
      <c r="N71" s="47"/>
      <c r="O71" s="47"/>
      <c r="P71" s="48"/>
      <c r="Q71" s="11"/>
      <c r="R71" s="49"/>
      <c r="S71" s="47"/>
      <c r="T71" s="47"/>
      <c r="U71" s="48"/>
    </row>
    <row r="72" spans="1:21">
      <c r="A72" s="31" t="s">
        <v>96</v>
      </c>
      <c r="B72" s="18" t="s">
        <v>86</v>
      </c>
      <c r="D72" s="45"/>
      <c r="E72" s="46">
        <v>66</v>
      </c>
      <c r="M72" s="49"/>
      <c r="N72" s="47"/>
      <c r="O72" s="47"/>
      <c r="P72" s="48"/>
      <c r="R72" s="49">
        <v>5</v>
      </c>
      <c r="S72" s="47"/>
      <c r="T72" s="50">
        <v>8.8043981481481473E-2</v>
      </c>
      <c r="U72" s="48">
        <f t="shared" ref="U72:U74" si="6">$T$77/T72</f>
        <v>0.88050479821217309</v>
      </c>
    </row>
    <row r="73" spans="1:21">
      <c r="A73" s="31" t="s">
        <v>97</v>
      </c>
      <c r="B73" s="18" t="s">
        <v>86</v>
      </c>
      <c r="D73" s="45"/>
      <c r="E73" s="46">
        <v>67</v>
      </c>
      <c r="M73" s="49"/>
      <c r="N73" s="47"/>
      <c r="O73" s="47"/>
      <c r="P73" s="48"/>
      <c r="R73" s="49">
        <v>8</v>
      </c>
      <c r="S73" s="47"/>
      <c r="T73" s="50">
        <v>0.10748842592592593</v>
      </c>
      <c r="U73" s="48">
        <f t="shared" si="6"/>
        <v>0.72122321524711963</v>
      </c>
    </row>
    <row r="74" spans="1:21">
      <c r="A74" s="31" t="s">
        <v>98</v>
      </c>
      <c r="B74" s="18" t="s">
        <v>86</v>
      </c>
      <c r="D74" s="45"/>
      <c r="E74" s="46">
        <v>68</v>
      </c>
      <c r="M74" s="49"/>
      <c r="N74" s="47"/>
      <c r="O74" s="47"/>
      <c r="P74" s="48"/>
      <c r="R74" s="49">
        <v>6</v>
      </c>
      <c r="S74" s="47"/>
      <c r="T74" s="50">
        <v>9.178240740740741E-2</v>
      </c>
      <c r="U74" s="48">
        <f t="shared" si="6"/>
        <v>0.84464060529634299</v>
      </c>
    </row>
    <row r="75" spans="1:21">
      <c r="A75" s="31" t="s">
        <v>99</v>
      </c>
      <c r="B75" s="18" t="s">
        <v>86</v>
      </c>
      <c r="D75" s="45"/>
      <c r="E75" s="46">
        <v>69</v>
      </c>
      <c r="R75" s="49">
        <v>15</v>
      </c>
      <c r="S75" s="47"/>
      <c r="T75" s="47" t="s">
        <v>46</v>
      </c>
      <c r="U75" s="48">
        <v>0</v>
      </c>
    </row>
    <row r="76" spans="1:21">
      <c r="A76" s="31" t="s">
        <v>100</v>
      </c>
      <c r="B76" s="18" t="s">
        <v>86</v>
      </c>
      <c r="D76" s="45"/>
      <c r="E76" s="46">
        <v>70</v>
      </c>
      <c r="R76" s="49">
        <v>14</v>
      </c>
      <c r="S76" s="47"/>
      <c r="T76" s="47" t="s">
        <v>46</v>
      </c>
      <c r="U76" s="48">
        <v>0</v>
      </c>
    </row>
    <row r="77" spans="1:21">
      <c r="A77" s="31" t="s">
        <v>101</v>
      </c>
      <c r="B77" s="18" t="s">
        <v>86</v>
      </c>
      <c r="D77" s="45"/>
      <c r="E77" s="46">
        <v>71</v>
      </c>
      <c r="R77" s="49">
        <v>1</v>
      </c>
      <c r="S77" s="47"/>
      <c r="T77" s="50">
        <v>7.7523148148148147E-2</v>
      </c>
      <c r="U77" s="48">
        <f>$T$77/T77</f>
        <v>1</v>
      </c>
    </row>
    <row r="78" spans="1:21">
      <c r="A78" s="31" t="s">
        <v>102</v>
      </c>
      <c r="B78" s="18" t="s">
        <v>86</v>
      </c>
      <c r="D78" s="45"/>
      <c r="E78" s="46">
        <v>72</v>
      </c>
      <c r="R78" s="49">
        <v>9</v>
      </c>
      <c r="S78" s="47"/>
      <c r="T78" s="50">
        <v>0.11755787037037037</v>
      </c>
      <c r="U78" s="48">
        <f t="shared" ref="U78" si="7">$T$77/T78</f>
        <v>0.65944668701388209</v>
      </c>
    </row>
    <row r="79" spans="1:21">
      <c r="D79" s="45"/>
      <c r="E79" s="46"/>
      <c r="R79" s="49"/>
      <c r="S79" s="47"/>
      <c r="T79" s="47"/>
      <c r="U79" s="48"/>
    </row>
    <row r="80" spans="1:21">
      <c r="D80" s="45"/>
      <c r="E80" s="46"/>
      <c r="R80" s="49"/>
      <c r="S80" s="47"/>
      <c r="T80" s="47"/>
      <c r="U80" s="48"/>
    </row>
    <row r="81" spans="4:21">
      <c r="D81" s="45"/>
      <c r="E81" s="46"/>
      <c r="R81" s="49"/>
      <c r="S81" s="47"/>
      <c r="T81" s="47"/>
      <c r="U81" s="48"/>
    </row>
    <row r="82" spans="4:21">
      <c r="D82" s="45"/>
      <c r="E82" s="46"/>
      <c r="R82" s="49"/>
      <c r="S82" s="47"/>
      <c r="T82" s="47"/>
      <c r="U82" s="48"/>
    </row>
    <row r="83" spans="4:21">
      <c r="D83" s="45"/>
      <c r="E83" s="46"/>
      <c r="R83" s="49"/>
      <c r="S83" s="47"/>
      <c r="T83" s="47"/>
      <c r="U83" s="48"/>
    </row>
    <row r="84" spans="4:21">
      <c r="D84" s="45"/>
      <c r="E84" s="46"/>
      <c r="R84" s="49"/>
      <c r="S84" s="47"/>
      <c r="T84" s="47"/>
      <c r="U84" s="48"/>
    </row>
    <row r="85" spans="4:21">
      <c r="R85" s="49"/>
      <c r="S85" s="47"/>
      <c r="T85" s="47"/>
      <c r="U85" s="48"/>
    </row>
    <row r="86" spans="4:21">
      <c r="R86" s="49"/>
      <c r="S86" s="47"/>
      <c r="T86" s="47"/>
      <c r="U86" s="48"/>
    </row>
    <row r="87" spans="4:21">
      <c r="R87" s="49"/>
      <c r="S87" s="47"/>
      <c r="T87" s="47"/>
      <c r="U87" s="48"/>
    </row>
    <row r="88" spans="4:21">
      <c r="R88" s="49"/>
      <c r="S88" s="47"/>
      <c r="T88" s="47"/>
      <c r="U88" s="48"/>
    </row>
    <row r="89" spans="4:21">
      <c r="R89" s="49"/>
      <c r="S89" s="47"/>
      <c r="T89" s="47"/>
      <c r="U89" s="48"/>
    </row>
    <row r="90" spans="4:21">
      <c r="R90" s="49"/>
      <c r="S90" s="47"/>
      <c r="T90" s="47"/>
      <c r="U90" s="48"/>
    </row>
    <row r="91" spans="4:21">
      <c r="R91" s="49"/>
      <c r="S91" s="47"/>
      <c r="T91" s="47"/>
      <c r="U91" s="48"/>
    </row>
    <row r="92" spans="4:21">
      <c r="R92" s="49"/>
      <c r="S92" s="47"/>
      <c r="T92" s="47"/>
      <c r="U92" s="48"/>
    </row>
    <row r="93" spans="4:21">
      <c r="R93" s="49"/>
      <c r="S93" s="47"/>
      <c r="T93" s="47"/>
      <c r="U93" s="48"/>
    </row>
    <row r="94" spans="4:21">
      <c r="R94" s="49"/>
      <c r="S94" s="47"/>
      <c r="T94" s="47"/>
      <c r="U94" s="48"/>
    </row>
    <row r="95" spans="4:21">
      <c r="R95" s="49"/>
      <c r="S95" s="47"/>
      <c r="T95" s="47"/>
      <c r="U95" s="48"/>
    </row>
    <row r="96" spans="4:21">
      <c r="R96" s="49"/>
      <c r="S96" s="47"/>
      <c r="T96" s="47"/>
      <c r="U96" s="48"/>
    </row>
    <row r="97" spans="18:21">
      <c r="R97" s="49"/>
      <c r="S97" s="47"/>
      <c r="T97" s="47"/>
      <c r="U97" s="48"/>
    </row>
    <row r="98" spans="18:21">
      <c r="R98" s="49"/>
      <c r="S98" s="47"/>
      <c r="T98" s="47"/>
      <c r="U98" s="48"/>
    </row>
    <row r="99" spans="18:21">
      <c r="R99" s="49"/>
      <c r="S99" s="47"/>
      <c r="T99" s="47"/>
      <c r="U99" s="48"/>
    </row>
    <row r="100" spans="18:21">
      <c r="R100" s="49"/>
      <c r="S100" s="47"/>
      <c r="T100" s="47"/>
      <c r="U100" s="48"/>
    </row>
    <row r="101" spans="18:21">
      <c r="R101" s="49"/>
      <c r="S101" s="47"/>
      <c r="T101" s="47"/>
      <c r="U101" s="48"/>
    </row>
    <row r="102" spans="18:21">
      <c r="R102" s="49"/>
      <c r="S102" s="47"/>
      <c r="T102" s="47"/>
      <c r="U102" s="48"/>
    </row>
    <row r="103" spans="18:21">
      <c r="R103" s="49"/>
      <c r="S103" s="47"/>
      <c r="T103" s="47"/>
      <c r="U103" s="48"/>
    </row>
    <row r="104" spans="18:21">
      <c r="R104" s="49"/>
      <c r="S104" s="47"/>
      <c r="T104" s="47"/>
      <c r="U104" s="48"/>
    </row>
    <row r="105" spans="18:21">
      <c r="R105" s="49"/>
      <c r="S105" s="47"/>
      <c r="T105" s="47"/>
      <c r="U105" s="48"/>
    </row>
    <row r="106" spans="18:21">
      <c r="R106" s="49"/>
      <c r="S106" s="47"/>
      <c r="T106" s="47"/>
      <c r="U106" s="48"/>
    </row>
    <row r="107" spans="18:21">
      <c r="R107" s="49"/>
      <c r="S107" s="47"/>
      <c r="T107" s="47"/>
      <c r="U107" s="48"/>
    </row>
    <row r="108" spans="18:21">
      <c r="R108" s="49"/>
      <c r="S108" s="47"/>
      <c r="T108" s="47"/>
      <c r="U108" s="48"/>
    </row>
    <row r="109" spans="18:21">
      <c r="R109" s="49"/>
      <c r="S109" s="47"/>
      <c r="T109" s="47"/>
      <c r="U109" s="48"/>
    </row>
    <row r="110" spans="18:21">
      <c r="R110" s="49"/>
      <c r="S110" s="47"/>
      <c r="T110" s="47"/>
      <c r="U110" s="48"/>
    </row>
    <row r="111" spans="18:21">
      <c r="R111" s="49"/>
      <c r="S111" s="47"/>
      <c r="T111" s="47"/>
      <c r="U111" s="48"/>
    </row>
    <row r="112" spans="18:21">
      <c r="R112" s="49"/>
      <c r="S112" s="47"/>
      <c r="T112" s="47"/>
      <c r="U112" s="48"/>
    </row>
    <row r="113" spans="18:21">
      <c r="R113" s="49"/>
      <c r="S113" s="47"/>
      <c r="T113" s="47"/>
      <c r="U113" s="48"/>
    </row>
    <row r="114" spans="18:21">
      <c r="R114" s="49"/>
      <c r="S114" s="47"/>
      <c r="T114" s="47"/>
      <c r="U114" s="48"/>
    </row>
    <row r="115" spans="18:21">
      <c r="R115" s="49"/>
      <c r="S115" s="47"/>
      <c r="T115" s="47"/>
      <c r="U115" s="48"/>
    </row>
    <row r="116" spans="18:21">
      <c r="R116" s="49"/>
      <c r="S116" s="47"/>
      <c r="T116" s="47"/>
      <c r="U116" s="48"/>
    </row>
    <row r="117" spans="18:21">
      <c r="R117" s="49"/>
      <c r="S117" s="47"/>
      <c r="T117" s="47"/>
      <c r="U117" s="48"/>
    </row>
    <row r="118" spans="18:21">
      <c r="R118" s="49"/>
      <c r="S118" s="47"/>
      <c r="T118" s="47"/>
      <c r="U118" s="48"/>
    </row>
    <row r="119" spans="18:21">
      <c r="R119" s="49"/>
      <c r="S119" s="47"/>
      <c r="T119" s="47"/>
      <c r="U119" s="48"/>
    </row>
    <row r="120" spans="18:21">
      <c r="R120" s="49"/>
      <c r="S120" s="47"/>
      <c r="T120" s="47"/>
      <c r="U120" s="48"/>
    </row>
    <row r="121" spans="18:21">
      <c r="R121" s="49"/>
      <c r="S121" s="47"/>
      <c r="T121" s="47"/>
      <c r="U121" s="48"/>
    </row>
    <row r="122" spans="18:21">
      <c r="R122" s="49"/>
      <c r="S122" s="47"/>
      <c r="T122" s="47"/>
      <c r="U122" s="48"/>
    </row>
    <row r="123" spans="18:21">
      <c r="R123" s="49"/>
      <c r="S123" s="47"/>
      <c r="T123" s="47"/>
      <c r="U123" s="48"/>
    </row>
    <row r="124" spans="18:21">
      <c r="R124" s="49"/>
      <c r="S124" s="47"/>
      <c r="T124" s="47"/>
      <c r="U124" s="48"/>
    </row>
    <row r="125" spans="18:21">
      <c r="R125" s="49"/>
      <c r="S125" s="47"/>
      <c r="T125" s="47"/>
      <c r="U125" s="48"/>
    </row>
    <row r="126" spans="18:21">
      <c r="R126" s="49"/>
      <c r="S126" s="47"/>
      <c r="T126" s="47"/>
      <c r="U126" s="48"/>
    </row>
    <row r="127" spans="18:21">
      <c r="R127" s="49"/>
      <c r="S127" s="47"/>
      <c r="T127" s="47"/>
      <c r="U127" s="48"/>
    </row>
    <row r="128" spans="18:21">
      <c r="R128" s="49"/>
      <c r="S128" s="47"/>
      <c r="T128" s="47"/>
      <c r="U128" s="48"/>
    </row>
    <row r="129" spans="18:21">
      <c r="R129" s="49"/>
      <c r="S129" s="47"/>
      <c r="T129" s="47"/>
      <c r="U129" s="48"/>
    </row>
    <row r="130" spans="18:21">
      <c r="R130" s="49"/>
      <c r="S130" s="47"/>
      <c r="T130" s="47"/>
      <c r="U130" s="48"/>
    </row>
    <row r="131" spans="18:21">
      <c r="R131" s="49"/>
      <c r="S131" s="47"/>
      <c r="T131" s="47"/>
      <c r="U131" s="48"/>
    </row>
    <row r="132" spans="18:21">
      <c r="R132" s="49"/>
      <c r="S132" s="47"/>
      <c r="T132" s="47"/>
      <c r="U132" s="48"/>
    </row>
    <row r="133" spans="18:21">
      <c r="R133" s="49"/>
      <c r="S133" s="47"/>
      <c r="T133" s="47"/>
      <c r="U133" s="48"/>
    </row>
    <row r="134" spans="18:21">
      <c r="R134" s="49"/>
      <c r="S134" s="47"/>
      <c r="T134" s="47"/>
      <c r="U134" s="48"/>
    </row>
    <row r="135" spans="18:21">
      <c r="R135" s="49"/>
      <c r="S135" s="47"/>
      <c r="T135" s="47"/>
      <c r="U135" s="48"/>
    </row>
    <row r="136" spans="18:21">
      <c r="R136" s="49"/>
      <c r="S136" s="47"/>
      <c r="T136" s="47"/>
      <c r="U136" s="48"/>
    </row>
    <row r="137" spans="18:21">
      <c r="R137" s="49"/>
      <c r="S137" s="47"/>
      <c r="T137" s="47"/>
      <c r="U137" s="48"/>
    </row>
    <row r="138" spans="18:21">
      <c r="R138" s="49"/>
      <c r="S138" s="47"/>
      <c r="T138" s="47"/>
      <c r="U138" s="48"/>
    </row>
    <row r="139" spans="18:21">
      <c r="R139" s="49"/>
      <c r="S139" s="47"/>
      <c r="T139" s="47"/>
      <c r="U139" s="48"/>
    </row>
    <row r="140" spans="18:21">
      <c r="R140" s="49"/>
      <c r="S140" s="47"/>
      <c r="T140" s="47"/>
      <c r="U140" s="48"/>
    </row>
    <row r="141" spans="18:21">
      <c r="R141" s="49"/>
      <c r="S141" s="47"/>
      <c r="T141" s="47"/>
      <c r="U141" s="48"/>
    </row>
    <row r="142" spans="18:21">
      <c r="R142" s="49"/>
      <c r="S142" s="47"/>
      <c r="T142" s="47"/>
      <c r="U142" s="48"/>
    </row>
    <row r="143" spans="18:21">
      <c r="R143" s="49"/>
      <c r="S143" s="47"/>
      <c r="T143" s="47"/>
      <c r="U143" s="48"/>
    </row>
    <row r="144" spans="18:21">
      <c r="R144" s="49"/>
      <c r="S144" s="47"/>
      <c r="T144" s="47"/>
      <c r="U144" s="48"/>
    </row>
    <row r="145" spans="18:21">
      <c r="R145" s="49"/>
      <c r="S145" s="47"/>
      <c r="T145" s="47"/>
      <c r="U145" s="48"/>
    </row>
    <row r="146" spans="18:21">
      <c r="R146" s="49"/>
      <c r="S146" s="47"/>
      <c r="T146" s="47"/>
      <c r="U146" s="48"/>
    </row>
    <row r="147" spans="18:21">
      <c r="R147" s="49"/>
      <c r="S147" s="47"/>
      <c r="T147" s="47"/>
      <c r="U147" s="48"/>
    </row>
    <row r="148" spans="18:21">
      <c r="R148" s="49"/>
      <c r="S148" s="47"/>
      <c r="T148" s="47"/>
      <c r="U148" s="48"/>
    </row>
    <row r="149" spans="18:21">
      <c r="R149" s="49"/>
      <c r="S149" s="47"/>
      <c r="T149" s="47"/>
      <c r="U149" s="48"/>
    </row>
    <row r="150" spans="18:21">
      <c r="R150" s="49"/>
      <c r="S150" s="47"/>
      <c r="T150" s="47"/>
      <c r="U150" s="48"/>
    </row>
    <row r="151" spans="18:21">
      <c r="R151" s="49"/>
      <c r="S151" s="47"/>
      <c r="T151" s="47"/>
      <c r="U151" s="48"/>
    </row>
    <row r="152" spans="18:21">
      <c r="R152" s="49"/>
      <c r="S152" s="47"/>
      <c r="T152" s="47"/>
      <c r="U152" s="48"/>
    </row>
    <row r="153" spans="18:21">
      <c r="R153" s="49"/>
      <c r="S153" s="47"/>
      <c r="T153" s="47"/>
      <c r="U153" s="48"/>
    </row>
    <row r="154" spans="18:21">
      <c r="R154" s="49"/>
      <c r="S154" s="47"/>
      <c r="T154" s="47"/>
      <c r="U154" s="48"/>
    </row>
    <row r="155" spans="18:21">
      <c r="R155" s="49"/>
      <c r="S155" s="47"/>
      <c r="T155" s="47"/>
      <c r="U155" s="48"/>
    </row>
    <row r="156" spans="18:21">
      <c r="R156" s="49"/>
      <c r="S156" s="47"/>
      <c r="T156" s="47"/>
      <c r="U156" s="48"/>
    </row>
    <row r="157" spans="18:21">
      <c r="R157" s="49"/>
      <c r="S157" s="47"/>
      <c r="T157" s="47"/>
      <c r="U157" s="48"/>
    </row>
    <row r="158" spans="18:21">
      <c r="R158" s="49"/>
      <c r="S158" s="47"/>
      <c r="T158" s="47"/>
      <c r="U158" s="48"/>
    </row>
    <row r="159" spans="18:21">
      <c r="R159" s="49"/>
      <c r="S159" s="47"/>
      <c r="T159" s="47"/>
      <c r="U159" s="48"/>
    </row>
    <row r="160" spans="18:21">
      <c r="R160" s="49"/>
      <c r="S160" s="47"/>
      <c r="T160" s="47"/>
      <c r="U160" s="48"/>
    </row>
    <row r="161" spans="18:21">
      <c r="R161" s="49"/>
      <c r="S161" s="47"/>
      <c r="T161" s="47"/>
      <c r="U161" s="48"/>
    </row>
    <row r="162" spans="18:21">
      <c r="R162" s="49"/>
      <c r="S162" s="47"/>
      <c r="T162" s="47"/>
      <c r="U162" s="48"/>
    </row>
    <row r="163" spans="18:21">
      <c r="R163" s="49"/>
      <c r="S163" s="47"/>
      <c r="T163" s="47"/>
      <c r="U163" s="48"/>
    </row>
    <row r="164" spans="18:21">
      <c r="R164" s="49"/>
      <c r="S164" s="47"/>
      <c r="T164" s="47"/>
      <c r="U164" s="48"/>
    </row>
    <row r="165" spans="18:21">
      <c r="R165" s="49"/>
      <c r="S165" s="47"/>
      <c r="T165" s="47"/>
      <c r="U165" s="48"/>
    </row>
    <row r="166" spans="18:21">
      <c r="R166" s="49"/>
      <c r="S166" s="47"/>
      <c r="T166" s="47"/>
      <c r="U166" s="48"/>
    </row>
    <row r="167" spans="18:21">
      <c r="R167" s="49"/>
      <c r="S167" s="47"/>
      <c r="T167" s="47"/>
      <c r="U167" s="48"/>
    </row>
    <row r="168" spans="18:21">
      <c r="R168" s="49"/>
      <c r="S168" s="47"/>
      <c r="T168" s="47"/>
      <c r="U168" s="48"/>
    </row>
    <row r="169" spans="18:21">
      <c r="R169" s="49"/>
      <c r="S169" s="47"/>
      <c r="T169" s="47"/>
      <c r="U169" s="48"/>
    </row>
    <row r="170" spans="18:21">
      <c r="R170" s="49"/>
      <c r="S170" s="47"/>
      <c r="T170" s="47"/>
      <c r="U170" s="48"/>
    </row>
    <row r="171" spans="18:21">
      <c r="R171" s="49"/>
      <c r="S171" s="47"/>
      <c r="T171" s="47"/>
      <c r="U171" s="48"/>
    </row>
    <row r="172" spans="18:21">
      <c r="R172" s="49"/>
      <c r="S172" s="47"/>
      <c r="T172" s="47"/>
      <c r="U172" s="48"/>
    </row>
    <row r="173" spans="18:21">
      <c r="R173" s="49"/>
      <c r="S173" s="47"/>
      <c r="T173" s="47"/>
      <c r="U173" s="48"/>
    </row>
    <row r="174" spans="18:21">
      <c r="R174" s="49"/>
      <c r="S174" s="47"/>
      <c r="T174" s="47"/>
      <c r="U174" s="48"/>
    </row>
    <row r="175" spans="18:21">
      <c r="R175" s="49"/>
      <c r="S175" s="47"/>
      <c r="T175" s="47"/>
      <c r="U175" s="48"/>
    </row>
    <row r="176" spans="18:21">
      <c r="R176" s="49"/>
      <c r="S176" s="47"/>
      <c r="T176" s="47"/>
      <c r="U176" s="48"/>
    </row>
    <row r="177" spans="18:21">
      <c r="R177" s="49"/>
      <c r="S177" s="47"/>
      <c r="T177" s="47"/>
      <c r="U177" s="48"/>
    </row>
    <row r="178" spans="18:21">
      <c r="R178" s="49"/>
      <c r="S178" s="47"/>
      <c r="T178" s="47"/>
      <c r="U178" s="48"/>
    </row>
    <row r="179" spans="18:21">
      <c r="R179" s="49"/>
      <c r="S179" s="47"/>
      <c r="T179" s="47"/>
      <c r="U179" s="48"/>
    </row>
    <row r="180" spans="18:21">
      <c r="R180" s="49"/>
      <c r="S180" s="47"/>
      <c r="T180" s="47"/>
      <c r="U180" s="48"/>
    </row>
    <row r="181" spans="18:21">
      <c r="R181" s="49"/>
      <c r="S181" s="47"/>
      <c r="T181" s="47"/>
      <c r="U181" s="48"/>
    </row>
    <row r="182" spans="18:21">
      <c r="R182" s="49"/>
      <c r="S182" s="47"/>
      <c r="T182" s="47"/>
      <c r="U182" s="48"/>
    </row>
    <row r="183" spans="18:21">
      <c r="R183" s="49"/>
      <c r="S183" s="47"/>
      <c r="T183" s="47"/>
      <c r="U183" s="48"/>
    </row>
    <row r="184" spans="18:21">
      <c r="R184" s="49"/>
      <c r="S184" s="47"/>
      <c r="T184" s="47"/>
      <c r="U184" s="48"/>
    </row>
    <row r="185" spans="18:21">
      <c r="R185" s="49"/>
      <c r="S185" s="47"/>
      <c r="T185" s="47"/>
      <c r="U185" s="48"/>
    </row>
    <row r="186" spans="18:21">
      <c r="R186" s="49"/>
      <c r="S186" s="47"/>
      <c r="T186" s="47"/>
      <c r="U186" s="48"/>
    </row>
    <row r="187" spans="18:21">
      <c r="R187" s="49"/>
      <c r="S187" s="47"/>
      <c r="T187" s="47"/>
      <c r="U187" s="48"/>
    </row>
    <row r="188" spans="18:21">
      <c r="R188" s="49"/>
      <c r="S188" s="47"/>
      <c r="T188" s="47"/>
      <c r="U188" s="48"/>
    </row>
    <row r="189" spans="18:21">
      <c r="R189" s="49"/>
      <c r="S189" s="47"/>
      <c r="T189" s="47"/>
      <c r="U189" s="48"/>
    </row>
    <row r="190" spans="18:21">
      <c r="R190" s="49"/>
      <c r="S190" s="47"/>
      <c r="T190" s="47"/>
      <c r="U190" s="48"/>
    </row>
    <row r="191" spans="18:21">
      <c r="R191" s="49"/>
      <c r="S191" s="47"/>
      <c r="T191" s="47"/>
      <c r="U191" s="48"/>
    </row>
    <row r="192" spans="18:21">
      <c r="R192" s="49"/>
      <c r="S192" s="47"/>
      <c r="T192" s="47"/>
      <c r="U192" s="48"/>
    </row>
    <row r="193" spans="18:21">
      <c r="R193" s="49"/>
      <c r="S193" s="47"/>
      <c r="T193" s="47"/>
      <c r="U193" s="48"/>
    </row>
    <row r="194" spans="18:21">
      <c r="R194" s="49"/>
      <c r="S194" s="47"/>
      <c r="T194" s="47"/>
      <c r="U194" s="48"/>
    </row>
    <row r="195" spans="18:21">
      <c r="R195" s="49"/>
      <c r="S195" s="47"/>
      <c r="T195" s="47"/>
      <c r="U195" s="48"/>
    </row>
    <row r="196" spans="18:21">
      <c r="R196" s="49"/>
      <c r="S196" s="47"/>
      <c r="T196" s="47"/>
      <c r="U196" s="48"/>
    </row>
    <row r="197" spans="18:21">
      <c r="R197" s="49"/>
      <c r="S197" s="47"/>
      <c r="T197" s="47"/>
      <c r="U197" s="48"/>
    </row>
    <row r="198" spans="18:21">
      <c r="R198" s="49"/>
      <c r="S198" s="47"/>
      <c r="T198" s="47"/>
      <c r="U198" s="48"/>
    </row>
    <row r="199" spans="18:21">
      <c r="R199" s="49"/>
      <c r="S199" s="47"/>
      <c r="T199" s="47"/>
      <c r="U199" s="48"/>
    </row>
    <row r="200" spans="18:21">
      <c r="R200" s="49"/>
      <c r="S200" s="47"/>
      <c r="T200" s="47"/>
      <c r="U200" s="48"/>
    </row>
    <row r="201" spans="18:21">
      <c r="R201" s="49"/>
      <c r="S201" s="47"/>
      <c r="T201" s="47"/>
      <c r="U201" s="48"/>
    </row>
    <row r="202" spans="18:21">
      <c r="R202" s="49"/>
      <c r="S202" s="47"/>
      <c r="T202" s="47"/>
      <c r="U202" s="48"/>
    </row>
    <row r="203" spans="18:21">
      <c r="R203" s="49"/>
      <c r="S203" s="47"/>
      <c r="T203" s="47"/>
      <c r="U203" s="48"/>
    </row>
    <row r="204" spans="18:21">
      <c r="R204" s="49"/>
      <c r="S204" s="47"/>
      <c r="T204" s="47"/>
      <c r="U204" s="48"/>
    </row>
    <row r="205" spans="18:21">
      <c r="R205" s="49"/>
      <c r="S205" s="47"/>
      <c r="T205" s="47"/>
      <c r="U205" s="48"/>
    </row>
    <row r="206" spans="18:21">
      <c r="R206" s="49"/>
      <c r="S206" s="47"/>
      <c r="T206" s="47"/>
      <c r="U206" s="48"/>
    </row>
    <row r="207" spans="18:21">
      <c r="R207" s="49"/>
      <c r="S207" s="47"/>
      <c r="T207" s="47"/>
      <c r="U207" s="48"/>
    </row>
    <row r="208" spans="18:21">
      <c r="R208" s="49"/>
      <c r="S208" s="47"/>
      <c r="T208" s="47"/>
      <c r="U208" s="48"/>
    </row>
    <row r="209" spans="18:21">
      <c r="R209" s="49"/>
      <c r="S209" s="47"/>
      <c r="T209" s="47"/>
      <c r="U209" s="48"/>
    </row>
    <row r="210" spans="18:21">
      <c r="R210" s="49"/>
      <c r="S210" s="47"/>
      <c r="T210" s="47"/>
      <c r="U210" s="48"/>
    </row>
    <row r="211" spans="18:21">
      <c r="R211" s="49"/>
      <c r="S211" s="47"/>
      <c r="T211" s="47"/>
      <c r="U211" s="48"/>
    </row>
    <row r="212" spans="18:21">
      <c r="R212" s="49"/>
      <c r="S212" s="47"/>
      <c r="T212" s="47"/>
      <c r="U212" s="48"/>
    </row>
    <row r="213" spans="18:21">
      <c r="R213" s="49"/>
      <c r="S213" s="47"/>
      <c r="T213" s="47"/>
      <c r="U213" s="48"/>
    </row>
    <row r="214" spans="18:21">
      <c r="R214" s="49"/>
      <c r="S214" s="47"/>
      <c r="T214" s="47"/>
      <c r="U214" s="48"/>
    </row>
    <row r="215" spans="18:21">
      <c r="R215" s="49"/>
      <c r="S215" s="47"/>
      <c r="T215" s="47"/>
      <c r="U215" s="48"/>
    </row>
    <row r="216" spans="18:21">
      <c r="R216" s="49"/>
      <c r="S216" s="47"/>
      <c r="T216" s="47"/>
      <c r="U216" s="48"/>
    </row>
    <row r="217" spans="18:21">
      <c r="R217" s="49"/>
      <c r="S217" s="47"/>
      <c r="T217" s="47"/>
      <c r="U217" s="48"/>
    </row>
    <row r="218" spans="18:21">
      <c r="R218" s="49"/>
      <c r="S218" s="47"/>
      <c r="T218" s="47"/>
      <c r="U218" s="48"/>
    </row>
    <row r="219" spans="18:21">
      <c r="R219" s="49"/>
      <c r="S219" s="47"/>
      <c r="T219" s="47"/>
      <c r="U219" s="48"/>
    </row>
    <row r="220" spans="18:21">
      <c r="R220" s="49"/>
      <c r="S220" s="47"/>
      <c r="T220" s="47"/>
      <c r="U220" s="48"/>
    </row>
    <row r="221" spans="18:21">
      <c r="R221" s="49"/>
      <c r="S221" s="47"/>
      <c r="T221" s="47"/>
      <c r="U221" s="48"/>
    </row>
    <row r="222" spans="18:21">
      <c r="R222" s="49"/>
      <c r="S222" s="47"/>
      <c r="T222" s="47"/>
      <c r="U222" s="48"/>
    </row>
    <row r="223" spans="18:21">
      <c r="R223" s="49"/>
      <c r="S223" s="47"/>
      <c r="T223" s="47"/>
      <c r="U223" s="48"/>
    </row>
    <row r="224" spans="18:21">
      <c r="R224" s="49"/>
      <c r="S224" s="47"/>
      <c r="T224" s="47"/>
      <c r="U224" s="48"/>
    </row>
    <row r="225" spans="18:21">
      <c r="R225" s="49"/>
      <c r="S225" s="47"/>
      <c r="T225" s="47"/>
      <c r="U225" s="48"/>
    </row>
    <row r="226" spans="18:21">
      <c r="R226" s="49"/>
      <c r="S226" s="47"/>
      <c r="T226" s="47"/>
      <c r="U226" s="48"/>
    </row>
    <row r="227" spans="18:21">
      <c r="R227" s="49"/>
      <c r="S227" s="47"/>
      <c r="T227" s="47"/>
      <c r="U227" s="48"/>
    </row>
    <row r="228" spans="18:21">
      <c r="R228" s="49"/>
      <c r="S228" s="47"/>
      <c r="T228" s="47"/>
      <c r="U228" s="48"/>
    </row>
    <row r="229" spans="18:21">
      <c r="R229" s="49"/>
      <c r="S229" s="47"/>
      <c r="T229" s="47"/>
      <c r="U229" s="48"/>
    </row>
    <row r="230" spans="18:21">
      <c r="R230" s="49"/>
      <c r="S230" s="47"/>
      <c r="T230" s="47"/>
      <c r="U230" s="48"/>
    </row>
    <row r="231" spans="18:21">
      <c r="R231" s="49"/>
      <c r="S231" s="47"/>
      <c r="T231" s="47"/>
      <c r="U231" s="48"/>
    </row>
    <row r="232" spans="18:21">
      <c r="R232" s="49"/>
      <c r="S232" s="47"/>
      <c r="T232" s="47"/>
      <c r="U232" s="48"/>
    </row>
    <row r="233" spans="18:21">
      <c r="R233" s="49"/>
      <c r="S233" s="47"/>
      <c r="T233" s="47"/>
      <c r="U233" s="48"/>
    </row>
    <row r="234" spans="18:21">
      <c r="R234" s="49"/>
      <c r="S234" s="47"/>
      <c r="T234" s="47"/>
      <c r="U234" s="48"/>
    </row>
    <row r="235" spans="18:21">
      <c r="R235" s="49"/>
      <c r="S235" s="47"/>
      <c r="T235" s="47"/>
      <c r="U235" s="48"/>
    </row>
    <row r="236" spans="18:21">
      <c r="R236" s="49"/>
      <c r="S236" s="47"/>
      <c r="T236" s="47"/>
      <c r="U236" s="48"/>
    </row>
    <row r="237" spans="18:21">
      <c r="R237" s="49"/>
      <c r="S237" s="47"/>
      <c r="T237" s="47"/>
      <c r="U237" s="48"/>
    </row>
    <row r="238" spans="18:21">
      <c r="R238" s="49"/>
      <c r="S238" s="47"/>
      <c r="T238" s="47"/>
      <c r="U238" s="48"/>
    </row>
    <row r="239" spans="18:21">
      <c r="R239" s="49"/>
      <c r="S239" s="47"/>
      <c r="T239" s="47"/>
      <c r="U239" s="48"/>
    </row>
    <row r="240" spans="18:21">
      <c r="R240" s="49"/>
      <c r="S240" s="47"/>
      <c r="T240" s="47"/>
      <c r="U240" s="48"/>
    </row>
    <row r="241" spans="18:21">
      <c r="R241" s="49"/>
      <c r="S241" s="47"/>
      <c r="T241" s="47"/>
      <c r="U241" s="48"/>
    </row>
    <row r="242" spans="18:21">
      <c r="R242" s="49"/>
      <c r="S242" s="47"/>
      <c r="T242" s="47"/>
      <c r="U242" s="48"/>
    </row>
    <row r="243" spans="18:21">
      <c r="R243" s="49"/>
      <c r="S243" s="47"/>
      <c r="T243" s="47"/>
      <c r="U243" s="48"/>
    </row>
    <row r="244" spans="18:21">
      <c r="R244" s="49"/>
      <c r="S244" s="47"/>
      <c r="T244" s="47"/>
      <c r="U244" s="48"/>
    </row>
    <row r="245" spans="18:21">
      <c r="R245" s="49"/>
      <c r="S245" s="47"/>
      <c r="T245" s="47"/>
      <c r="U245" s="48"/>
    </row>
    <row r="246" spans="18:21">
      <c r="R246" s="49"/>
      <c r="S246" s="47"/>
      <c r="T246" s="47"/>
      <c r="U246" s="48"/>
    </row>
    <row r="247" spans="18:21">
      <c r="R247" s="49"/>
      <c r="S247" s="47"/>
      <c r="T247" s="47"/>
      <c r="U247" s="48"/>
    </row>
    <row r="248" spans="18:21">
      <c r="R248" s="49"/>
      <c r="S248" s="47"/>
      <c r="T248" s="47"/>
      <c r="U248" s="48"/>
    </row>
    <row r="249" spans="18:21">
      <c r="R249" s="49"/>
      <c r="S249" s="47"/>
      <c r="T249" s="47"/>
      <c r="U249" s="48"/>
    </row>
    <row r="250" spans="18:21">
      <c r="R250" s="49"/>
      <c r="S250" s="47"/>
      <c r="T250" s="47"/>
      <c r="U250" s="48"/>
    </row>
    <row r="251" spans="18:21">
      <c r="R251" s="49"/>
      <c r="S251" s="47"/>
      <c r="T251" s="47"/>
      <c r="U251" s="48"/>
    </row>
    <row r="252" spans="18:21">
      <c r="R252" s="49"/>
      <c r="S252" s="47"/>
      <c r="T252" s="47"/>
      <c r="U252" s="48"/>
    </row>
    <row r="253" spans="18:21">
      <c r="R253" s="49"/>
      <c r="S253" s="47"/>
      <c r="T253" s="47"/>
      <c r="U253" s="48"/>
    </row>
    <row r="254" spans="18:21">
      <c r="R254" s="49"/>
      <c r="S254" s="47"/>
      <c r="T254" s="47"/>
      <c r="U254" s="48"/>
    </row>
    <row r="255" spans="18:21">
      <c r="R255" s="49"/>
      <c r="S255" s="47"/>
      <c r="T255" s="47"/>
      <c r="U255" s="48"/>
    </row>
    <row r="256" spans="18:21">
      <c r="R256" s="49"/>
      <c r="S256" s="47"/>
      <c r="T256" s="47"/>
      <c r="U256" s="48"/>
    </row>
    <row r="257" spans="18:21">
      <c r="R257" s="49"/>
      <c r="S257" s="47"/>
      <c r="T257" s="47"/>
      <c r="U257" s="48"/>
    </row>
    <row r="258" spans="18:21">
      <c r="R258" s="49"/>
      <c r="S258" s="47"/>
      <c r="T258" s="47"/>
      <c r="U258" s="48"/>
    </row>
    <row r="259" spans="18:21">
      <c r="R259" s="49"/>
      <c r="S259" s="47"/>
      <c r="T259" s="47"/>
      <c r="U259" s="48"/>
    </row>
    <row r="260" spans="18:21">
      <c r="R260" s="49"/>
      <c r="S260" s="47"/>
      <c r="T260" s="47"/>
      <c r="U260" s="48"/>
    </row>
    <row r="261" spans="18:21">
      <c r="R261" s="49"/>
      <c r="S261" s="47"/>
      <c r="T261" s="47"/>
      <c r="U261" s="48"/>
    </row>
    <row r="262" spans="18:21">
      <c r="R262" s="49"/>
      <c r="S262" s="47"/>
      <c r="T262" s="47"/>
      <c r="U262" s="48"/>
    </row>
    <row r="263" spans="18:21">
      <c r="R263" s="49"/>
      <c r="S263" s="47"/>
      <c r="T263" s="47"/>
      <c r="U263" s="48"/>
    </row>
    <row r="264" spans="18:21">
      <c r="R264" s="49"/>
      <c r="S264" s="47"/>
      <c r="T264" s="47"/>
      <c r="U264" s="48"/>
    </row>
    <row r="265" spans="18:21">
      <c r="R265" s="49"/>
      <c r="S265" s="47"/>
      <c r="T265" s="47"/>
      <c r="U265" s="48"/>
    </row>
    <row r="266" spans="18:21">
      <c r="R266" s="49"/>
      <c r="S266" s="47"/>
      <c r="T266" s="47"/>
      <c r="U266" s="48"/>
    </row>
    <row r="267" spans="18:21">
      <c r="R267" s="49"/>
      <c r="S267" s="47"/>
      <c r="T267" s="47"/>
      <c r="U267" s="48"/>
    </row>
    <row r="268" spans="18:21">
      <c r="R268" s="49"/>
      <c r="S268" s="47"/>
      <c r="T268" s="47"/>
      <c r="U268" s="48"/>
    </row>
    <row r="269" spans="18:21">
      <c r="R269" s="49"/>
      <c r="S269" s="47"/>
      <c r="T269" s="47"/>
      <c r="U269" s="48"/>
    </row>
    <row r="270" spans="18:21">
      <c r="R270" s="49"/>
      <c r="S270" s="47"/>
      <c r="T270" s="47"/>
      <c r="U270" s="48"/>
    </row>
    <row r="271" spans="18:21">
      <c r="R271" s="49"/>
      <c r="S271" s="47"/>
      <c r="T271" s="47"/>
      <c r="U271" s="48"/>
    </row>
    <row r="272" spans="18:21">
      <c r="R272" s="49"/>
      <c r="S272" s="47"/>
      <c r="T272" s="47"/>
      <c r="U272" s="48"/>
    </row>
    <row r="273" spans="18:21">
      <c r="R273" s="49"/>
      <c r="S273" s="47"/>
      <c r="T273" s="47"/>
      <c r="U273" s="48"/>
    </row>
    <row r="274" spans="18:21">
      <c r="R274" s="49"/>
      <c r="S274" s="47"/>
      <c r="T274" s="47"/>
      <c r="U274" s="48"/>
    </row>
    <row r="275" spans="18:21">
      <c r="R275" s="49"/>
      <c r="S275" s="47"/>
      <c r="T275" s="47"/>
      <c r="U275" s="48"/>
    </row>
    <row r="276" spans="18:21">
      <c r="R276" s="49"/>
      <c r="S276" s="47"/>
      <c r="T276" s="47"/>
      <c r="U276" s="48"/>
    </row>
    <row r="277" spans="18:21">
      <c r="R277" s="49"/>
      <c r="S277" s="47"/>
      <c r="T277" s="47"/>
      <c r="U277" s="48"/>
    </row>
    <row r="278" spans="18:21">
      <c r="R278" s="49"/>
      <c r="S278" s="47"/>
      <c r="T278" s="47"/>
      <c r="U278" s="48"/>
    </row>
    <row r="279" spans="18:21">
      <c r="R279" s="49"/>
      <c r="S279" s="47"/>
      <c r="T279" s="47"/>
      <c r="U279" s="48"/>
    </row>
    <row r="280" spans="18:21">
      <c r="R280" s="49"/>
      <c r="S280" s="47"/>
      <c r="T280" s="47"/>
      <c r="U280" s="48"/>
    </row>
    <row r="281" spans="18:21">
      <c r="R281" s="49"/>
      <c r="S281" s="47"/>
      <c r="T281" s="47"/>
      <c r="U281" s="48"/>
    </row>
    <row r="282" spans="18:21">
      <c r="R282" s="49"/>
      <c r="S282" s="47"/>
      <c r="T282" s="47"/>
      <c r="U282" s="48"/>
    </row>
    <row r="283" spans="18:21">
      <c r="R283" s="49"/>
      <c r="S283" s="47"/>
      <c r="T283" s="47"/>
      <c r="U283" s="48"/>
    </row>
    <row r="284" spans="18:21">
      <c r="R284" s="49"/>
      <c r="S284" s="47"/>
      <c r="T284" s="47"/>
      <c r="U284" s="48"/>
    </row>
    <row r="285" spans="18:21">
      <c r="R285" s="49"/>
      <c r="S285" s="47"/>
      <c r="T285" s="47"/>
      <c r="U285" s="48"/>
    </row>
    <row r="286" spans="18:21">
      <c r="R286" s="49"/>
      <c r="S286" s="47"/>
      <c r="T286" s="47"/>
      <c r="U286" s="48"/>
    </row>
    <row r="287" spans="18:21">
      <c r="R287" s="49"/>
      <c r="S287" s="47"/>
      <c r="T287" s="47"/>
      <c r="U287" s="48"/>
    </row>
    <row r="288" spans="18:21">
      <c r="R288" s="49"/>
      <c r="S288" s="47"/>
      <c r="T288" s="47"/>
      <c r="U288" s="48"/>
    </row>
    <row r="289" spans="18:21">
      <c r="R289" s="49"/>
      <c r="S289" s="47"/>
      <c r="T289" s="47"/>
      <c r="U289" s="48"/>
    </row>
    <row r="290" spans="18:21">
      <c r="R290" s="49"/>
      <c r="S290" s="47"/>
      <c r="T290" s="47"/>
      <c r="U290" s="48"/>
    </row>
    <row r="291" spans="18:21">
      <c r="R291" s="49"/>
      <c r="S291" s="47"/>
      <c r="T291" s="47"/>
      <c r="U291" s="48"/>
    </row>
    <row r="292" spans="18:21">
      <c r="R292" s="49"/>
      <c r="S292" s="47"/>
      <c r="T292" s="47"/>
      <c r="U292" s="48"/>
    </row>
    <row r="293" spans="18:21">
      <c r="R293" s="49"/>
      <c r="S293" s="47"/>
      <c r="T293" s="47"/>
      <c r="U293" s="48"/>
    </row>
    <row r="294" spans="18:21">
      <c r="U294" s="48"/>
    </row>
    <row r="295" spans="18:21">
      <c r="U295" s="48"/>
    </row>
    <row r="296" spans="18:21">
      <c r="U296" s="48"/>
    </row>
    <row r="297" spans="18:21">
      <c r="U297" s="48"/>
    </row>
    <row r="298" spans="18:21">
      <c r="U298" s="48"/>
    </row>
    <row r="299" spans="18:21">
      <c r="U299" s="48"/>
    </row>
    <row r="300" spans="18:21">
      <c r="U300" s="48"/>
    </row>
    <row r="301" spans="18:21">
      <c r="U301" s="48"/>
    </row>
    <row r="302" spans="18:21">
      <c r="U302" s="48"/>
    </row>
    <row r="303" spans="18:21">
      <c r="U303" s="48"/>
    </row>
    <row r="304" spans="18:21">
      <c r="U304" s="48"/>
    </row>
    <row r="305" spans="21:21">
      <c r="U305" s="48"/>
    </row>
    <row r="306" spans="21:21">
      <c r="U306" s="48"/>
    </row>
    <row r="307" spans="21:21">
      <c r="U307" s="48"/>
    </row>
    <row r="308" spans="21:21">
      <c r="U308" s="48"/>
    </row>
    <row r="309" spans="21:21">
      <c r="U309" s="48"/>
    </row>
    <row r="310" spans="21:21">
      <c r="U310" s="48"/>
    </row>
    <row r="311" spans="21:21">
      <c r="U311" s="48"/>
    </row>
    <row r="312" spans="21:21">
      <c r="U312" s="48"/>
    </row>
    <row r="313" spans="21:21">
      <c r="U313" s="48"/>
    </row>
    <row r="314" spans="21:21">
      <c r="U314" s="48"/>
    </row>
    <row r="315" spans="21:21">
      <c r="U315" s="48"/>
    </row>
    <row r="316" spans="21:21">
      <c r="U316" s="48"/>
    </row>
    <row r="317" spans="21:21">
      <c r="U317" s="48"/>
    </row>
    <row r="318" spans="21:21">
      <c r="U318" s="48"/>
    </row>
    <row r="319" spans="21:21">
      <c r="U319" s="48"/>
    </row>
    <row r="320" spans="21:21">
      <c r="U320" s="48"/>
    </row>
    <row r="321" spans="21:21">
      <c r="U321" s="48"/>
    </row>
    <row r="322" spans="21:21">
      <c r="U322" s="48"/>
    </row>
    <row r="323" spans="21:21">
      <c r="U323" s="48"/>
    </row>
    <row r="324" spans="21:21">
      <c r="U324" s="48"/>
    </row>
    <row r="325" spans="21:21">
      <c r="U325" s="48"/>
    </row>
    <row r="326" spans="21:21">
      <c r="U326" s="48"/>
    </row>
    <row r="327" spans="21:21">
      <c r="U327" s="48"/>
    </row>
    <row r="328" spans="21:21">
      <c r="U328" s="48"/>
    </row>
    <row r="329" spans="21:21">
      <c r="U329" s="48"/>
    </row>
    <row r="330" spans="21:21">
      <c r="U330" s="48"/>
    </row>
    <row r="331" spans="21:21">
      <c r="U331" s="48"/>
    </row>
    <row r="332" spans="21:21">
      <c r="U332" s="48"/>
    </row>
    <row r="333" spans="21:21">
      <c r="U333" s="48"/>
    </row>
    <row r="334" spans="21:21">
      <c r="U334" s="48"/>
    </row>
    <row r="335" spans="21:21">
      <c r="U335" s="48"/>
    </row>
    <row r="336" spans="21:21">
      <c r="U336" s="48"/>
    </row>
    <row r="337" spans="21:21">
      <c r="U337" s="48"/>
    </row>
    <row r="338" spans="21:21">
      <c r="U338" s="48"/>
    </row>
    <row r="339" spans="21:21">
      <c r="U339" s="48"/>
    </row>
    <row r="340" spans="21:21">
      <c r="U340" s="48"/>
    </row>
    <row r="341" spans="21:21">
      <c r="U341" s="48"/>
    </row>
    <row r="342" spans="21:21">
      <c r="U342" s="48"/>
    </row>
    <row r="343" spans="21:21">
      <c r="U343" s="48"/>
    </row>
    <row r="344" spans="21:21">
      <c r="U344" s="48"/>
    </row>
    <row r="345" spans="21:21">
      <c r="U345" s="48"/>
    </row>
    <row r="346" spans="21:21">
      <c r="U346" s="48"/>
    </row>
    <row r="347" spans="21:21">
      <c r="U347" s="48"/>
    </row>
    <row r="348" spans="21:21">
      <c r="U348" s="48"/>
    </row>
    <row r="349" spans="21:21">
      <c r="U349" s="48"/>
    </row>
    <row r="350" spans="21:21">
      <c r="U350" s="48"/>
    </row>
    <row r="351" spans="21:21">
      <c r="U351" s="48"/>
    </row>
    <row r="352" spans="21:21">
      <c r="U352" s="48"/>
    </row>
    <row r="353" spans="21:21">
      <c r="U353" s="48"/>
    </row>
    <row r="354" spans="21:21">
      <c r="U354" s="48"/>
    </row>
    <row r="355" spans="21:21">
      <c r="U355" s="48"/>
    </row>
    <row r="356" spans="21:21">
      <c r="U356" s="48"/>
    </row>
    <row r="357" spans="21:21">
      <c r="U357" s="48"/>
    </row>
    <row r="358" spans="21:21">
      <c r="U358" s="48"/>
    </row>
    <row r="359" spans="21:21">
      <c r="U359" s="48"/>
    </row>
    <row r="360" spans="21:21">
      <c r="U360" s="48"/>
    </row>
    <row r="361" spans="21:21">
      <c r="U361" s="48"/>
    </row>
    <row r="362" spans="21:21">
      <c r="U362" s="48"/>
    </row>
    <row r="363" spans="21:21">
      <c r="U363" s="48"/>
    </row>
    <row r="364" spans="21:21">
      <c r="U364" s="48"/>
    </row>
    <row r="365" spans="21:21">
      <c r="U365" s="48"/>
    </row>
    <row r="366" spans="21:21">
      <c r="U366" s="48"/>
    </row>
    <row r="367" spans="21:21">
      <c r="U367" s="48"/>
    </row>
    <row r="368" spans="21:21">
      <c r="U368" s="48"/>
    </row>
    <row r="369" spans="21:21">
      <c r="U369" s="48"/>
    </row>
    <row r="370" spans="21:21">
      <c r="U370" s="48"/>
    </row>
    <row r="371" spans="21:21">
      <c r="U371" s="48"/>
    </row>
    <row r="372" spans="21:21">
      <c r="U372" s="48"/>
    </row>
    <row r="373" spans="21:21">
      <c r="U373" s="48"/>
    </row>
    <row r="374" spans="21:21">
      <c r="U374" s="48"/>
    </row>
    <row r="375" spans="21:21">
      <c r="U375" s="48"/>
    </row>
    <row r="376" spans="21:21">
      <c r="U376" s="48"/>
    </row>
    <row r="377" spans="21:21">
      <c r="U377" s="48"/>
    </row>
    <row r="378" spans="21:21">
      <c r="U378" s="48"/>
    </row>
    <row r="379" spans="21:21">
      <c r="U379" s="48"/>
    </row>
    <row r="380" spans="21:21">
      <c r="U380" s="48"/>
    </row>
    <row r="381" spans="21:21">
      <c r="U381" s="48"/>
    </row>
    <row r="382" spans="21:21">
      <c r="U382" s="48"/>
    </row>
    <row r="383" spans="21:21">
      <c r="U383" s="48"/>
    </row>
    <row r="384" spans="21:21">
      <c r="U384" s="48"/>
    </row>
    <row r="385" spans="21:21">
      <c r="U385" s="48"/>
    </row>
    <row r="386" spans="21:21">
      <c r="U386" s="48"/>
    </row>
    <row r="387" spans="21:21">
      <c r="U387" s="48"/>
    </row>
    <row r="388" spans="21:21">
      <c r="U388" s="48"/>
    </row>
    <row r="389" spans="21:21">
      <c r="U389" s="48"/>
    </row>
    <row r="390" spans="21:21">
      <c r="U390" s="48"/>
    </row>
    <row r="391" spans="21:21">
      <c r="U391" s="48"/>
    </row>
    <row r="392" spans="21:21">
      <c r="U392" s="48"/>
    </row>
    <row r="393" spans="21:21">
      <c r="U393" s="48"/>
    </row>
    <row r="394" spans="21:21">
      <c r="U394" s="48"/>
    </row>
    <row r="395" spans="21:21">
      <c r="U395" s="48"/>
    </row>
    <row r="396" spans="21:21">
      <c r="U396" s="48"/>
    </row>
    <row r="397" spans="21:21">
      <c r="U397" s="48"/>
    </row>
    <row r="398" spans="21:21">
      <c r="U398" s="48"/>
    </row>
    <row r="399" spans="21:21">
      <c r="U399" s="48"/>
    </row>
    <row r="400" spans="21:21">
      <c r="U400" s="48"/>
    </row>
    <row r="401" spans="21:21">
      <c r="U401" s="48"/>
    </row>
    <row r="402" spans="21:21">
      <c r="U402" s="48"/>
    </row>
    <row r="403" spans="21:21">
      <c r="U403" s="48"/>
    </row>
    <row r="404" spans="21:21">
      <c r="U404" s="48"/>
    </row>
    <row r="405" spans="21:21">
      <c r="U405" s="48"/>
    </row>
    <row r="406" spans="21:21">
      <c r="U406" s="48"/>
    </row>
    <row r="407" spans="21:21">
      <c r="U407" s="48"/>
    </row>
    <row r="408" spans="21:21">
      <c r="U408" s="48"/>
    </row>
    <row r="409" spans="21:21">
      <c r="U409" s="48"/>
    </row>
    <row r="410" spans="21:21">
      <c r="U410" s="48"/>
    </row>
    <row r="411" spans="21:21">
      <c r="U411" s="48"/>
    </row>
    <row r="412" spans="21:21">
      <c r="U412" s="48"/>
    </row>
    <row r="413" spans="21:21">
      <c r="U413" s="48"/>
    </row>
    <row r="414" spans="21:21">
      <c r="U414" s="48"/>
    </row>
    <row r="415" spans="21:21">
      <c r="U415" s="48"/>
    </row>
    <row r="416" spans="21:21">
      <c r="U416" s="48"/>
    </row>
    <row r="417" spans="21:21">
      <c r="U417" s="48"/>
    </row>
    <row r="418" spans="21:21">
      <c r="U418" s="48"/>
    </row>
    <row r="419" spans="21:21">
      <c r="U419" s="48"/>
    </row>
    <row r="420" spans="21:21">
      <c r="U420" s="48"/>
    </row>
    <row r="421" spans="21:21">
      <c r="U421" s="48"/>
    </row>
  </sheetData>
  <sortState ref="A4:P68">
    <sortCondition descending="1" ref="D4:D68"/>
  </sortState>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Alfabetical vs Festival</vt:lpstr>
      <vt:lpstr>Overall</vt:lpstr>
      <vt:lpstr>Thrombi</vt:lpstr>
      <vt:lpstr>Blyde</vt:lpstr>
      <vt:lpstr>Induna</vt:lpstr>
      <vt:lpstr>Ash</vt:lpstr>
      <vt:lpstr>old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WhitewaterTraining</dc:creator>
  <cp:lastModifiedBy>WhitewaterTraining</cp:lastModifiedBy>
  <cp:lastPrinted>2014-07-15T10:57:56Z</cp:lastPrinted>
  <dcterms:created xsi:type="dcterms:W3CDTF">2014-03-11T13:28:12Z</dcterms:created>
  <dcterms:modified xsi:type="dcterms:W3CDTF">2014-07-24T08:43:14Z</dcterms:modified>
</cp:coreProperties>
</file>